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4D16A610-8F59-43FA-9392-7843E4C4B557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heet1" sheetId="1" r:id="rId1"/>
  </sheets>
  <definedNames>
    <definedName name="_xlnm.Print_Area" localSheetId="0">Sheet1!$B$1:$Q$185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5" i="1" l="1"/>
  <c r="K170" i="1"/>
  <c r="I154" i="1"/>
  <c r="H154" i="1"/>
  <c r="F154" i="1"/>
  <c r="J139" i="1"/>
  <c r="I139" i="1"/>
  <c r="H139" i="1"/>
  <c r="G139" i="1"/>
  <c r="K124" i="1"/>
  <c r="J124" i="1"/>
  <c r="I124" i="1"/>
  <c r="L108" i="1"/>
  <c r="K108" i="1"/>
  <c r="J108" i="1"/>
  <c r="I108" i="1"/>
  <c r="L93" i="1"/>
  <c r="K93" i="1"/>
  <c r="G93" i="1"/>
  <c r="F93" i="1"/>
  <c r="M59" i="1"/>
  <c r="L59" i="1"/>
  <c r="K59" i="1"/>
  <c r="K43" i="1"/>
  <c r="J43" i="1"/>
  <c r="I43" i="1"/>
  <c r="H43" i="1"/>
  <c r="K29" i="1"/>
  <c r="J29" i="1"/>
  <c r="I29" i="1"/>
  <c r="H29" i="1"/>
  <c r="G29" i="1"/>
  <c r="K14" i="1"/>
  <c r="J14" i="1"/>
  <c r="I14" i="1"/>
  <c r="H14" i="1"/>
  <c r="G14" i="1"/>
  <c r="L89" i="1"/>
  <c r="K89" i="1"/>
  <c r="G89" i="1"/>
  <c r="F89" i="1"/>
  <c r="F184" i="1"/>
  <c r="K169" i="1"/>
  <c r="I153" i="1"/>
  <c r="H153" i="1"/>
  <c r="F153" i="1"/>
  <c r="J138" i="1"/>
  <c r="I138" i="1"/>
  <c r="H138" i="1"/>
  <c r="G138" i="1"/>
  <c r="K123" i="1"/>
  <c r="J123" i="1"/>
  <c r="I123" i="1"/>
  <c r="L107" i="1"/>
  <c r="K107" i="1"/>
  <c r="I107" i="1"/>
  <c r="H107" i="1"/>
  <c r="G107" i="1"/>
  <c r="L92" i="1"/>
  <c r="K92" i="1"/>
  <c r="G92" i="1"/>
  <c r="F92" i="1"/>
  <c r="M58" i="1"/>
  <c r="L58" i="1"/>
  <c r="K58" i="1"/>
  <c r="K42" i="1"/>
  <c r="J42" i="1"/>
  <c r="I42" i="1"/>
  <c r="H42" i="1"/>
  <c r="K28" i="1"/>
  <c r="J28" i="1"/>
  <c r="I28" i="1"/>
  <c r="H28" i="1"/>
  <c r="G28" i="1"/>
  <c r="K13" i="1"/>
  <c r="J13" i="1"/>
  <c r="I13" i="1"/>
  <c r="H13" i="1"/>
  <c r="G13" i="1"/>
  <c r="H133" i="1"/>
  <c r="G133" i="1"/>
  <c r="M57" i="1"/>
  <c r="L57" i="1"/>
  <c r="K57" i="1"/>
  <c r="M56" i="1"/>
  <c r="L56" i="1"/>
  <c r="K56" i="1"/>
  <c r="K55" i="1"/>
  <c r="L55" i="1"/>
  <c r="M55" i="1"/>
  <c r="I41" i="1"/>
  <c r="K41" i="1"/>
  <c r="J41" i="1"/>
  <c r="H41" i="1"/>
  <c r="M74" i="1"/>
  <c r="L74" i="1"/>
  <c r="K74" i="1"/>
  <c r="F183" i="1"/>
  <c r="K168" i="1"/>
  <c r="J137" i="1"/>
  <c r="I137" i="1"/>
  <c r="H137" i="1"/>
  <c r="G137" i="1"/>
  <c r="L91" i="1"/>
  <c r="K91" i="1"/>
  <c r="G91" i="1"/>
  <c r="F91" i="1"/>
  <c r="K27" i="1"/>
  <c r="J27" i="1"/>
  <c r="I27" i="1"/>
  <c r="H27" i="1"/>
  <c r="G27" i="1"/>
  <c r="J120" i="1"/>
  <c r="K120" i="1"/>
  <c r="I120" i="1"/>
  <c r="G10" i="1"/>
  <c r="F182" i="1"/>
  <c r="K167" i="1"/>
  <c r="J136" i="1"/>
  <c r="I136" i="1"/>
  <c r="H136" i="1"/>
  <c r="G136" i="1"/>
  <c r="K122" i="1"/>
  <c r="J122" i="1"/>
  <c r="I122" i="1"/>
  <c r="L106" i="1"/>
  <c r="K106" i="1"/>
  <c r="J106" i="1"/>
  <c r="I106" i="1"/>
  <c r="L90" i="1"/>
  <c r="K90" i="1"/>
  <c r="G90" i="1"/>
  <c r="F90" i="1"/>
  <c r="K40" i="1"/>
  <c r="J40" i="1"/>
  <c r="I40" i="1"/>
  <c r="H40" i="1"/>
  <c r="L97" i="1"/>
  <c r="K97" i="1"/>
  <c r="I97" i="1"/>
  <c r="K3" i="1"/>
  <c r="J3" i="1"/>
  <c r="I3" i="1"/>
  <c r="H3" i="1"/>
  <c r="G3" i="1"/>
  <c r="F181" i="1"/>
  <c r="K166" i="1"/>
  <c r="J135" i="1"/>
  <c r="I135" i="1"/>
  <c r="H135" i="1"/>
  <c r="G135" i="1"/>
  <c r="K121" i="1"/>
  <c r="J121" i="1"/>
  <c r="I121" i="1"/>
  <c r="L105" i="1"/>
  <c r="K105" i="1"/>
  <c r="J105" i="1"/>
  <c r="I105" i="1"/>
  <c r="K39" i="1"/>
  <c r="J39" i="1"/>
  <c r="I39" i="1"/>
  <c r="H39" i="1"/>
  <c r="K26" i="1"/>
  <c r="J26" i="1"/>
  <c r="I26" i="1"/>
  <c r="H26" i="1"/>
  <c r="G26" i="1"/>
  <c r="M75" i="1"/>
  <c r="L75" i="1"/>
  <c r="K75" i="1"/>
  <c r="M72" i="1"/>
  <c r="L72" i="1"/>
  <c r="K72" i="1"/>
  <c r="M71" i="1"/>
  <c r="L71" i="1"/>
  <c r="K71" i="1"/>
  <c r="M67" i="1"/>
  <c r="L67" i="1"/>
  <c r="K67" i="1"/>
  <c r="M66" i="1"/>
  <c r="L66" i="1"/>
  <c r="K66" i="1"/>
  <c r="M65" i="1"/>
  <c r="L65" i="1"/>
  <c r="K65" i="1"/>
  <c r="M64" i="1"/>
  <c r="L64" i="1"/>
  <c r="K64" i="1"/>
  <c r="K63" i="1"/>
  <c r="M54" i="1"/>
  <c r="L54" i="1"/>
  <c r="K54" i="1"/>
  <c r="M53" i="1"/>
  <c r="L53" i="1"/>
  <c r="K53" i="1"/>
  <c r="M52" i="1"/>
  <c r="L52" i="1"/>
  <c r="K52" i="1"/>
  <c r="M51" i="1"/>
  <c r="L51" i="1"/>
  <c r="K51" i="1"/>
  <c r="M50" i="1"/>
  <c r="L50" i="1"/>
  <c r="K50" i="1"/>
  <c r="M49" i="1"/>
  <c r="L49" i="1"/>
  <c r="K49" i="1"/>
  <c r="M48" i="1"/>
  <c r="L48" i="1"/>
  <c r="K48" i="1"/>
  <c r="M47" i="1"/>
  <c r="L47" i="1"/>
  <c r="K47" i="1"/>
  <c r="K165" i="1"/>
  <c r="I152" i="1"/>
  <c r="H152" i="1"/>
  <c r="G152" i="1"/>
  <c r="F152" i="1"/>
  <c r="J134" i="1"/>
  <c r="I134" i="1"/>
  <c r="H134" i="1"/>
  <c r="G134" i="1"/>
  <c r="K119" i="1"/>
  <c r="J119" i="1"/>
  <c r="I119" i="1"/>
  <c r="L104" i="1"/>
  <c r="K104" i="1"/>
  <c r="J104" i="1"/>
  <c r="I104" i="1"/>
  <c r="L88" i="1"/>
  <c r="K88" i="1"/>
  <c r="G88" i="1"/>
  <c r="F88" i="1"/>
  <c r="K38" i="1"/>
  <c r="J38" i="1"/>
  <c r="I38" i="1"/>
  <c r="H38" i="1"/>
  <c r="K25" i="1"/>
  <c r="J25" i="1"/>
  <c r="I25" i="1"/>
  <c r="H25" i="1"/>
  <c r="G25" i="1"/>
  <c r="L82" i="1"/>
  <c r="K82" i="1"/>
  <c r="G82" i="1"/>
  <c r="F82" i="1"/>
  <c r="K37" i="1"/>
  <c r="J37" i="1"/>
  <c r="K36" i="1"/>
  <c r="J36" i="1"/>
  <c r="K35" i="1"/>
  <c r="J35" i="1"/>
  <c r="K34" i="1"/>
  <c r="J34" i="1"/>
  <c r="K33" i="1"/>
  <c r="J33" i="1"/>
  <c r="I33" i="1"/>
  <c r="H33" i="1"/>
  <c r="L63" i="1" l="1"/>
  <c r="G128" i="1"/>
  <c r="H128" i="1"/>
  <c r="G129" i="1"/>
  <c r="H129" i="1"/>
  <c r="G130" i="1"/>
  <c r="H130" i="1"/>
  <c r="G131" i="1"/>
  <c r="H131" i="1"/>
  <c r="G132" i="1"/>
  <c r="H132" i="1"/>
  <c r="F180" i="1"/>
  <c r="K164" i="1"/>
  <c r="I151" i="1"/>
  <c r="H151" i="1"/>
  <c r="F151" i="1"/>
  <c r="K118" i="1"/>
  <c r="J118" i="1"/>
  <c r="I118" i="1"/>
  <c r="L103" i="1"/>
  <c r="K103" i="1"/>
  <c r="I103" i="1"/>
  <c r="H103" i="1"/>
  <c r="G103" i="1"/>
  <c r="I37" i="1" l="1"/>
  <c r="H37" i="1"/>
  <c r="K24" i="1"/>
  <c r="J24" i="1"/>
  <c r="I24" i="1"/>
  <c r="H24" i="1"/>
  <c r="G24" i="1"/>
  <c r="K12" i="1"/>
  <c r="J12" i="1"/>
  <c r="I12" i="1"/>
  <c r="H12" i="1"/>
  <c r="G12" i="1"/>
  <c r="F179" i="1" l="1"/>
  <c r="K162" i="1"/>
  <c r="I150" i="1"/>
  <c r="H150" i="1"/>
  <c r="F150" i="1"/>
  <c r="K117" i="1"/>
  <c r="J117" i="1"/>
  <c r="I117" i="1"/>
  <c r="L102" i="1"/>
  <c r="K102" i="1"/>
  <c r="J102" i="1"/>
  <c r="I102" i="1"/>
  <c r="L87" i="1"/>
  <c r="K87" i="1"/>
  <c r="G87" i="1"/>
  <c r="F87" i="1"/>
  <c r="I36" i="1" l="1"/>
  <c r="H36" i="1"/>
  <c r="K23" i="1"/>
  <c r="J23" i="1"/>
  <c r="I23" i="1"/>
  <c r="H23" i="1"/>
  <c r="G23" i="1"/>
  <c r="K11" i="1"/>
  <c r="J11" i="1"/>
  <c r="I11" i="1"/>
  <c r="H11" i="1"/>
  <c r="G11" i="1"/>
  <c r="K161" i="1" l="1"/>
  <c r="I149" i="1"/>
  <c r="H149" i="1"/>
  <c r="G149" i="1"/>
  <c r="F149" i="1"/>
  <c r="L101" i="1"/>
  <c r="K101" i="1"/>
  <c r="J101" i="1"/>
  <c r="I101" i="1"/>
  <c r="L86" i="1"/>
  <c r="K86" i="1"/>
  <c r="G86" i="1"/>
  <c r="F86" i="1"/>
  <c r="I35" i="1"/>
  <c r="H35" i="1"/>
  <c r="K22" i="1"/>
  <c r="J22" i="1"/>
  <c r="I22" i="1"/>
  <c r="H22" i="1"/>
  <c r="G22" i="1"/>
  <c r="K10" i="1"/>
  <c r="J10" i="1"/>
  <c r="I10" i="1"/>
  <c r="H10" i="1"/>
  <c r="G18" i="1"/>
  <c r="H18" i="1"/>
  <c r="I18" i="1"/>
  <c r="J18" i="1"/>
  <c r="K18" i="1"/>
  <c r="G20" i="1"/>
  <c r="H20" i="1"/>
  <c r="I20" i="1"/>
  <c r="J20" i="1"/>
  <c r="K20" i="1"/>
  <c r="G21" i="1"/>
  <c r="H21" i="1"/>
  <c r="I21" i="1"/>
  <c r="J21" i="1"/>
  <c r="K21" i="1"/>
  <c r="F178" i="1" l="1"/>
  <c r="K160" i="1"/>
  <c r="I148" i="1"/>
  <c r="H148" i="1"/>
  <c r="F148" i="1"/>
  <c r="J133" i="1"/>
  <c r="I133" i="1"/>
  <c r="K116" i="1"/>
  <c r="J116" i="1"/>
  <c r="I116" i="1"/>
  <c r="L99" i="1"/>
  <c r="K99" i="1"/>
  <c r="I99" i="1"/>
  <c r="L85" i="1"/>
  <c r="K85" i="1"/>
  <c r="G85" i="1"/>
  <c r="F85" i="1"/>
  <c r="F177" i="1"/>
  <c r="I34" i="1"/>
  <c r="H34" i="1"/>
  <c r="K9" i="1"/>
  <c r="J9" i="1"/>
  <c r="I9" i="1"/>
  <c r="H9" i="1"/>
  <c r="G9" i="1"/>
  <c r="F84" i="1"/>
  <c r="F176" i="1"/>
  <c r="K159" i="1"/>
  <c r="I147" i="1"/>
  <c r="H147" i="1"/>
  <c r="F147" i="1"/>
  <c r="J132" i="1"/>
  <c r="I132" i="1"/>
  <c r="K115" i="1"/>
  <c r="J115" i="1"/>
  <c r="I115" i="1"/>
  <c r="K96" i="1"/>
  <c r="L98" i="1"/>
  <c r="K98" i="1"/>
  <c r="J98" i="1"/>
  <c r="I98" i="1"/>
  <c r="H98" i="1"/>
  <c r="G98" i="1"/>
  <c r="L84" i="1"/>
  <c r="K84" i="1"/>
  <c r="G84" i="1"/>
  <c r="K8" i="1" l="1"/>
  <c r="J8" i="1"/>
  <c r="I8" i="1"/>
  <c r="H8" i="1"/>
  <c r="G8" i="1"/>
  <c r="J130" i="1"/>
  <c r="J131" i="1"/>
  <c r="I131" i="1"/>
  <c r="J128" i="1"/>
  <c r="J129" i="1"/>
  <c r="I130" i="1"/>
  <c r="F175" i="1"/>
  <c r="K158" i="1"/>
  <c r="I145" i="1"/>
  <c r="H145" i="1"/>
  <c r="G145" i="1"/>
  <c r="F145" i="1"/>
  <c r="K114" i="1"/>
  <c r="J114" i="1"/>
  <c r="I114" i="1"/>
  <c r="F174" i="1"/>
  <c r="I144" i="1"/>
  <c r="H144" i="1"/>
  <c r="F144" i="1"/>
  <c r="K113" i="1"/>
  <c r="J113" i="1"/>
  <c r="I113" i="1"/>
  <c r="L96" i="1"/>
  <c r="I96" i="1"/>
  <c r="I143" i="1"/>
  <c r="H143" i="1"/>
  <c r="F143" i="1"/>
  <c r="K112" i="1"/>
  <c r="J112" i="1"/>
  <c r="I112" i="1"/>
  <c r="M63" i="1"/>
  <c r="I129" i="1" l="1"/>
  <c r="I128" i="1"/>
  <c r="K7" i="1" l="1"/>
  <c r="I7" i="1"/>
  <c r="H7" i="1"/>
  <c r="J7" i="1"/>
  <c r="G7" i="1"/>
  <c r="K6" i="1"/>
  <c r="G6" i="1"/>
  <c r="J6" i="1"/>
  <c r="H6" i="1"/>
  <c r="I6" i="1"/>
  <c r="K5" i="1"/>
  <c r="G5" i="1"/>
  <c r="I5" i="1"/>
  <c r="H5" i="1"/>
  <c r="J5" i="1"/>
  <c r="K4" i="1"/>
  <c r="J4" i="1"/>
  <c r="G4" i="1"/>
  <c r="H4" i="1"/>
  <c r="I4" i="1"/>
</calcChain>
</file>

<file path=xl/sharedStrings.xml><?xml version="1.0" encoding="utf-8"?>
<sst xmlns="http://schemas.openxmlformats.org/spreadsheetml/2006/main" count="876" uniqueCount="325">
  <si>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</si>
  <si>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</si>
  <si>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</si>
  <si>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</si>
  <si>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</si>
  <si>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</si>
  <si>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</si>
  <si>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</si>
  <si>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</si>
  <si>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</si>
  <si>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</si>
  <si>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</si>
  <si>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</si>
  <si>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</si>
  <si>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</si>
  <si>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</si>
  <si>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</si>
  <si>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</si>
  <si>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</si>
  <si>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</si>
  <si>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</si>
  <si>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</si>
  <si>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</si>
  <si>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</si>
  <si>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</si>
  <si>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</si>
  <si>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</si>
  <si>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</si>
  <si>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</si>
  <si>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</si>
  <si>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</si>
  <si>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</si>
  <si>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</si>
  <si>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</si>
  <si>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</si>
  <si>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</si>
  <si>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</si>
  <si>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</si>
  <si>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</si>
  <si>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</si>
  <si>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</si>
  <si>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KCLM</t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</si>
  <si>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</si>
  <si>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</si>
  <si>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</si>
  <si>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</si>
  <si>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</si>
  <si>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</si>
  <si>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</si>
  <si>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JKT</t>
    <phoneticPr fontId="1" type="noConversion"/>
  </si>
  <si>
    <t>SUB</t>
    <phoneticPr fontId="1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</si>
  <si>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</si>
  <si>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</si>
  <si>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</si>
  <si>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</si>
  <si>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KMTC PENANG</t>
    <phoneticPr fontId="1" type="noConversion"/>
  </si>
  <si>
    <t>KPEN</t>
    <phoneticPr fontId="2" type="noConversion"/>
  </si>
  <si>
    <t>XIN TIAN JIN</t>
    <phoneticPr fontId="1" type="noConversion"/>
  </si>
  <si>
    <t>XTJN</t>
    <phoneticPr fontId="1" type="noConversion"/>
  </si>
  <si>
    <t>0NW</t>
    <phoneticPr fontId="2" type="noConversion"/>
  </si>
  <si>
    <t>HCM</t>
    <phoneticPr fontId="2" type="noConversion"/>
  </si>
  <si>
    <t>PKG(W)</t>
    <phoneticPr fontId="2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</si>
  <si>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</si>
  <si>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</si>
  <si>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</si>
  <si>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</si>
  <si>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</si>
  <si>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</si>
  <si>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</si>
  <si>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</si>
  <si>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</si>
  <si>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PAS</t>
    <phoneticPr fontId="2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</si>
  <si>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</si>
  <si>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</si>
  <si>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</si>
  <si>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TS HOCHIMINH</t>
    <phoneticPr fontId="2" type="noConversion"/>
  </si>
  <si>
    <t>PKG(W)</t>
    <phoneticPr fontId="2" type="noConversion"/>
  </si>
  <si>
    <t>KCI</t>
    <phoneticPr fontId="1" type="noConversion"/>
  </si>
  <si>
    <t>GFS GALAXY</t>
    <phoneticPr fontId="1" type="noConversion"/>
  </si>
  <si>
    <t>GGLX</t>
    <phoneticPr fontId="1" type="noConversion"/>
  </si>
  <si>
    <t>ESL WAFA</t>
    <phoneticPr fontId="1" type="noConversion"/>
  </si>
  <si>
    <t>EWFA</t>
    <phoneticPr fontId="1" type="noConversion"/>
  </si>
  <si>
    <t>AIS</t>
    <phoneticPr fontId="2" type="noConversion"/>
  </si>
  <si>
    <t>MELBOURNE BRIDGE</t>
    <phoneticPr fontId="1" type="noConversion"/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</si>
  <si>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</si>
  <si>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</si>
  <si>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</si>
  <si>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</si>
  <si>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ESL BUSAN</t>
    <phoneticPr fontId="2" type="noConversion"/>
  </si>
  <si>
    <t>ESL DANA</t>
    <phoneticPr fontId="2" type="noConversion"/>
  </si>
  <si>
    <t>EDNA</t>
    <phoneticPr fontId="1" type="noConversion"/>
  </si>
  <si>
    <t>KTH</t>
    <phoneticPr fontId="1" type="noConversion"/>
  </si>
  <si>
    <t>KCM</t>
    <phoneticPr fontId="2" type="noConversion"/>
  </si>
  <si>
    <t>YM CERTAINTY</t>
    <phoneticPr fontId="2" type="noConversion"/>
  </si>
  <si>
    <t>YCRT</t>
    <phoneticPr fontId="2" type="noConversion"/>
  </si>
  <si>
    <t>TS SHANGHAI</t>
    <phoneticPr fontId="2" type="noConversion"/>
  </si>
  <si>
    <t>TSNA</t>
    <phoneticPr fontId="2" type="noConversion"/>
  </si>
  <si>
    <t>PEN</t>
    <phoneticPr fontId="2" type="noConversion"/>
  </si>
  <si>
    <t>KNSA</t>
  </si>
  <si>
    <t>EBUS</t>
    <phoneticPr fontId="1" type="noConversion"/>
  </si>
  <si>
    <t>SIN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</si>
  <si>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</si>
  <si>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</si>
  <si>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</si>
  <si>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</si>
  <si>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XMN</t>
    <phoneticPr fontId="2" type="noConversion"/>
  </si>
  <si>
    <t>JHTN</t>
    <phoneticPr fontId="1" type="noConversion"/>
  </si>
  <si>
    <t xml:space="preserve">CMA CGM AMBER </t>
    <phoneticPr fontId="2" type="noConversion"/>
  </si>
  <si>
    <t>CAMB</t>
    <phoneticPr fontId="2" type="noConversion"/>
  </si>
  <si>
    <t>CMA CGM CORAL</t>
    <phoneticPr fontId="2" type="noConversion"/>
  </si>
  <si>
    <t>KEL</t>
    <phoneticPr fontId="1" type="noConversion"/>
  </si>
  <si>
    <t>PUS</t>
    <phoneticPr fontId="1" type="noConversion"/>
  </si>
  <si>
    <t>HCMC</t>
    <phoneticPr fontId="2" type="noConversion"/>
  </si>
  <si>
    <t>CMA CGM LISBON</t>
    <phoneticPr fontId="2" type="noConversion"/>
  </si>
  <si>
    <t>CMSB</t>
    <phoneticPr fontId="2" type="noConversion"/>
  </si>
  <si>
    <t>MEX</t>
    <phoneticPr fontId="2" type="noConversion"/>
  </si>
  <si>
    <t>SAT</t>
    <phoneticPr fontId="2" type="noConversion"/>
  </si>
  <si>
    <t>REN JIAN 27</t>
    <phoneticPr fontId="2" type="noConversion"/>
  </si>
  <si>
    <t>KSZN</t>
    <phoneticPr fontId="2" type="noConversion"/>
  </si>
  <si>
    <t>RJ27</t>
    <phoneticPr fontId="2" type="noConversion"/>
  </si>
  <si>
    <t>ZLO</t>
    <phoneticPr fontId="1" type="noConversion"/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</si>
  <si>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</si>
  <si>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</si>
  <si>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</si>
  <si>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</si>
  <si>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</si>
  <si>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</si>
  <si>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TS COLOMBO</t>
    <phoneticPr fontId="2" type="noConversion"/>
  </si>
  <si>
    <t>CMBB</t>
    <phoneticPr fontId="2" type="noConversion"/>
  </si>
  <si>
    <t>KMTC COLOMBO</t>
    <phoneticPr fontId="2" type="noConversion"/>
  </si>
  <si>
    <t>SITC YUNCHENG</t>
    <phoneticPr fontId="2" type="noConversion"/>
  </si>
  <si>
    <t>TS TIANJIN</t>
    <phoneticPr fontId="1" type="noConversion"/>
  </si>
  <si>
    <t>HMM BANGKOK</t>
    <phoneticPr fontId="1" type="noConversion"/>
  </si>
  <si>
    <t>HMBK</t>
  </si>
  <si>
    <t>TS KOBE</t>
    <phoneticPr fontId="2" type="noConversion"/>
  </si>
  <si>
    <t>UKBB</t>
    <phoneticPr fontId="2" type="noConversion"/>
  </si>
  <si>
    <t>ZHONG GU HANG ZHOU</t>
    <phoneticPr fontId="1" type="noConversion"/>
  </si>
  <si>
    <t>HKG(HIT)</t>
    <phoneticPr fontId="2" type="noConversion"/>
  </si>
  <si>
    <t>KMTC NHAVA SHEVA</t>
    <phoneticPr fontId="2" type="noConversion"/>
  </si>
  <si>
    <t>CMA CGM VALENCIA</t>
    <phoneticPr fontId="2" type="noConversion"/>
  </si>
  <si>
    <t>CCVC</t>
    <phoneticPr fontId="2" type="noConversion"/>
  </si>
  <si>
    <t>CCCO</t>
    <phoneticPr fontId="2" type="noConversion"/>
  </si>
  <si>
    <t>GANTA BHUM</t>
    <phoneticPr fontId="2" type="noConversion"/>
  </si>
  <si>
    <t>GABM</t>
    <phoneticPr fontId="2" type="noConversion"/>
  </si>
  <si>
    <t>QDVR</t>
    <phoneticPr fontId="2" type="noConversion"/>
  </si>
  <si>
    <t>QINGDAO VOYAGER</t>
    <phoneticPr fontId="2" type="noConversion"/>
  </si>
  <si>
    <t>BEIJING BRIDGE</t>
    <phoneticPr fontId="2" type="noConversion"/>
  </si>
  <si>
    <t>BJBR</t>
    <phoneticPr fontId="1" type="noConversion"/>
  </si>
  <si>
    <t>INTERASIA ELEVATE</t>
    <phoneticPr fontId="2" type="noConversion"/>
  </si>
  <si>
    <t>IETE</t>
    <phoneticPr fontId="2" type="noConversion"/>
  </si>
  <si>
    <t>IBN AL ABBAR</t>
    <phoneticPr fontId="1" type="noConversion"/>
  </si>
  <si>
    <t>IAAR</t>
    <phoneticPr fontId="1" type="noConversion"/>
  </si>
  <si>
    <t>ESL ASANTE</t>
    <phoneticPr fontId="2" type="noConversion"/>
  </si>
  <si>
    <t>EAST</t>
    <phoneticPr fontId="2" type="noConversion"/>
  </si>
  <si>
    <t>VANA</t>
    <phoneticPr fontId="2" type="noConversion"/>
  </si>
  <si>
    <t>KMTC SHENZHEN</t>
    <phoneticPr fontId="2" type="noConversion"/>
  </si>
  <si>
    <t>TS HONGKONG</t>
    <phoneticPr fontId="1" type="noConversion"/>
  </si>
  <si>
    <t>HKGB</t>
    <phoneticPr fontId="2" type="noConversion"/>
  </si>
  <si>
    <t>ZHONG GU LAN ZHOU</t>
    <phoneticPr fontId="2" type="noConversion"/>
  </si>
  <si>
    <t>ZGLZ</t>
    <phoneticPr fontId="2" type="noConversion"/>
  </si>
  <si>
    <t>KDMN</t>
    <phoneticPr fontId="2" type="noConversion"/>
  </si>
  <si>
    <t>KMTC DAMMAM</t>
    <phoneticPr fontId="1" type="noConversion"/>
  </si>
  <si>
    <t>TXG</t>
    <phoneticPr fontId="2" type="noConversion"/>
  </si>
  <si>
    <t>TS VANCOUVER</t>
    <phoneticPr fontId="2" type="noConversion"/>
  </si>
  <si>
    <t>CMA CGM CAIMEP</t>
    <phoneticPr fontId="2" type="noConversion"/>
  </si>
  <si>
    <t>CCAM</t>
    <phoneticPr fontId="2" type="noConversion"/>
  </si>
  <si>
    <t>ZHONG GU XI AN</t>
    <phoneticPr fontId="2" type="noConversion"/>
  </si>
  <si>
    <t>ZGXA</t>
    <phoneticPr fontId="2" type="noConversion"/>
  </si>
  <si>
    <t>XIN CHANG SHU</t>
    <phoneticPr fontId="1" type="noConversion"/>
  </si>
  <si>
    <t>ZGHZ</t>
    <phoneticPr fontId="2" type="noConversion"/>
  </si>
  <si>
    <t>XCSU</t>
    <phoneticPr fontId="2" type="noConversion"/>
  </si>
  <si>
    <t>S063</t>
    <phoneticPr fontId="2" type="noConversion"/>
  </si>
  <si>
    <t>100W</t>
    <phoneticPr fontId="2" type="noConversion"/>
  </si>
  <si>
    <t>26001W</t>
    <phoneticPr fontId="2" type="noConversion"/>
  </si>
  <si>
    <t>26002S</t>
    <phoneticPr fontId="1" type="noConversion"/>
  </si>
  <si>
    <t>26001S</t>
    <phoneticPr fontId="2" type="noConversion"/>
  </si>
  <si>
    <t>0BYO1S</t>
    <phoneticPr fontId="2" type="noConversion"/>
  </si>
  <si>
    <t>26002S</t>
    <phoneticPr fontId="2" type="noConversion"/>
  </si>
  <si>
    <t>2601W</t>
    <phoneticPr fontId="2" type="noConversion"/>
  </si>
  <si>
    <t>081S</t>
    <phoneticPr fontId="2" type="noConversion"/>
  </si>
  <si>
    <t>2602W</t>
    <phoneticPr fontId="2" type="noConversion"/>
  </si>
  <si>
    <t>2601S</t>
    <phoneticPr fontId="1" type="noConversion"/>
  </si>
  <si>
    <t>2601S</t>
    <phoneticPr fontId="2" type="noConversion"/>
  </si>
  <si>
    <t>2601E</t>
    <phoneticPr fontId="2" type="noConversion"/>
  </si>
  <si>
    <t>S064</t>
    <phoneticPr fontId="2" type="noConversion"/>
  </si>
  <si>
    <t>26003S</t>
    <phoneticPr fontId="2" type="noConversion"/>
  </si>
  <si>
    <t>0BYO3S</t>
    <phoneticPr fontId="2" type="noConversion"/>
  </si>
  <si>
    <t>26003S</t>
    <phoneticPr fontId="1" type="noConversion"/>
  </si>
  <si>
    <t>2602S</t>
    <phoneticPr fontId="2" type="noConversion"/>
  </si>
  <si>
    <t>TUE</t>
    <phoneticPr fontId="2" type="noConversion"/>
  </si>
  <si>
    <t>SLS-TBN</t>
    <phoneticPr fontId="2" type="noConversion"/>
  </si>
  <si>
    <t>TS CHENNAI</t>
    <phoneticPr fontId="1" type="noConversion"/>
  </si>
  <si>
    <t>MAAA</t>
    <phoneticPr fontId="2" type="noConversion"/>
  </si>
  <si>
    <t>082S</t>
    <phoneticPr fontId="2" type="noConversion"/>
  </si>
  <si>
    <t>26004S</t>
    <phoneticPr fontId="2" type="noConversion"/>
  </si>
  <si>
    <t>334S</t>
    <phoneticPr fontId="1" type="noConversion"/>
  </si>
  <si>
    <t>26001W</t>
    <phoneticPr fontId="1" type="noConversion"/>
  </si>
  <si>
    <t>0BYO7S</t>
    <phoneticPr fontId="2" type="noConversion"/>
  </si>
  <si>
    <t>2603S</t>
    <phoneticPr fontId="2" type="noConversion"/>
  </si>
  <si>
    <t>02604W</t>
    <phoneticPr fontId="1" type="noConversion"/>
  </si>
  <si>
    <t>INTERASIA ENGAGE</t>
  </si>
  <si>
    <t>ITEG</t>
    <phoneticPr fontId="2" type="noConversion"/>
  </si>
  <si>
    <t>02605W</t>
    <phoneticPr fontId="1" type="noConversion"/>
  </si>
  <si>
    <t>TS HAKATA</t>
    <phoneticPr fontId="2" type="noConversion"/>
  </si>
  <si>
    <t>HKTA</t>
    <phoneticPr fontId="2" type="noConversion"/>
  </si>
  <si>
    <t>S065</t>
    <phoneticPr fontId="2" type="noConversion"/>
  </si>
  <si>
    <t>26004S</t>
    <phoneticPr fontId="1" type="noConversion"/>
  </si>
  <si>
    <t>26002W</t>
    <phoneticPr fontId="2" type="noConversion"/>
  </si>
  <si>
    <t>2602S</t>
    <phoneticPr fontId="1" type="noConversion"/>
  </si>
  <si>
    <t>0BYO5S</t>
    <phoneticPr fontId="2" type="noConversion"/>
  </si>
  <si>
    <t>02606W</t>
    <phoneticPr fontId="1" type="noConversion"/>
  </si>
  <si>
    <t>065E</t>
    <phoneticPr fontId="2" type="noConversion"/>
  </si>
  <si>
    <t>KMTC GWANGYANG</t>
  </si>
  <si>
    <t>KGWA</t>
    <phoneticPr fontId="1" type="noConversion"/>
  </si>
  <si>
    <t>KMTC GWANGYANG</t>
    <phoneticPr fontId="2" type="noConversion"/>
  </si>
  <si>
    <t>26005S</t>
    <phoneticPr fontId="2" type="noConversion"/>
  </si>
  <si>
    <t>335S</t>
    <phoneticPr fontId="1" type="noConversion"/>
  </si>
  <si>
    <t>105W</t>
    <phoneticPr fontId="1" type="noConversion"/>
  </si>
  <si>
    <t>0BYOBS</t>
    <phoneticPr fontId="2" type="noConversion"/>
  </si>
  <si>
    <t>02607W</t>
    <phoneticPr fontId="1" type="noConversion"/>
  </si>
  <si>
    <t>KCHN</t>
    <phoneticPr fontId="2" type="noConversion"/>
  </si>
  <si>
    <t>KMTC CHENNAI</t>
    <phoneticPr fontId="1" type="noConversion"/>
  </si>
  <si>
    <t>083S</t>
    <phoneticPr fontId="2" type="noConversion"/>
  </si>
  <si>
    <t>101W</t>
    <phoneticPr fontId="2" type="noConversion"/>
  </si>
  <si>
    <t>2604W</t>
    <phoneticPr fontId="2" type="noConversion"/>
  </si>
  <si>
    <t>0BYODS</t>
    <phoneticPr fontId="2" type="noConversion"/>
  </si>
  <si>
    <t>2604S</t>
    <phoneticPr fontId="2" type="noConversion"/>
  </si>
  <si>
    <t>02608E</t>
    <phoneticPr fontId="2" type="noConversion"/>
  </si>
  <si>
    <t>SKO</t>
    <phoneticPr fontId="1" type="noConversion"/>
  </si>
  <si>
    <t>SIN</t>
    <phoneticPr fontId="1" type="noConversion"/>
  </si>
  <si>
    <t>S038</t>
    <phoneticPr fontId="2" type="noConversion"/>
  </si>
  <si>
    <t>02608W</t>
    <phoneticPr fontId="2" type="noConversion"/>
  </si>
  <si>
    <t>TS TOKYO</t>
    <phoneticPr fontId="2" type="noConversion"/>
  </si>
  <si>
    <t>TYOC</t>
    <phoneticPr fontId="2" type="noConversion"/>
  </si>
  <si>
    <t>S066</t>
    <phoneticPr fontId="2" type="noConversion"/>
  </si>
  <si>
    <t>26006S</t>
    <phoneticPr fontId="2" type="noConversion"/>
  </si>
  <si>
    <t>336S</t>
    <phoneticPr fontId="1" type="noConversion"/>
  </si>
  <si>
    <t>2603W</t>
    <phoneticPr fontId="2" type="noConversion"/>
  </si>
  <si>
    <t>0128W</t>
    <phoneticPr fontId="2" type="noConversion"/>
  </si>
  <si>
    <t>VELA</t>
    <phoneticPr fontId="1" type="noConversion"/>
  </si>
  <si>
    <t>VELA</t>
    <phoneticPr fontId="2" type="noConversion"/>
  </si>
  <si>
    <t>19S</t>
    <phoneticPr fontId="2" type="noConversion"/>
  </si>
  <si>
    <t>20S</t>
    <phoneticPr fontId="2" type="noConversion"/>
  </si>
  <si>
    <t>CMA CGM AFRICA THREE</t>
    <phoneticPr fontId="2" type="noConversion"/>
  </si>
  <si>
    <t>CMAR</t>
    <phoneticPr fontId="2" type="noConversion"/>
  </si>
  <si>
    <t>KMTC QINGDAO</t>
    <phoneticPr fontId="1" type="noConversion"/>
  </si>
  <si>
    <t>KQDO</t>
    <phoneticPr fontId="2" type="noConversion"/>
  </si>
  <si>
    <t>NAVIOS BAHAMAS</t>
    <phoneticPr fontId="1" type="noConversion"/>
  </si>
  <si>
    <t>BAHA</t>
    <phoneticPr fontId="2" type="noConversion"/>
  </si>
  <si>
    <t>914W</t>
    <phoneticPr fontId="2" type="noConversion"/>
  </si>
  <si>
    <t>KMTC MANILA</t>
    <phoneticPr fontId="2" type="noConversion"/>
  </si>
  <si>
    <t>KMNL</t>
    <phoneticPr fontId="2" type="noConversion"/>
  </si>
  <si>
    <t>915W</t>
    <phoneticPr fontId="2" type="noConversion"/>
  </si>
  <si>
    <t>2603S</t>
    <phoneticPr fontId="1" type="noConversion"/>
  </si>
  <si>
    <t>0BYOHS</t>
    <phoneticPr fontId="2" type="noConversion"/>
  </si>
  <si>
    <t>S039</t>
    <phoneticPr fontId="2" type="noConversion"/>
  </si>
  <si>
    <t>2602E</t>
    <phoneticPr fontId="2" type="noConversion"/>
  </si>
  <si>
    <t>BLANK SAILING</t>
    <phoneticPr fontId="2" type="noConversion"/>
  </si>
  <si>
    <t>SWMS</t>
    <phoneticPr fontId="1" type="noConversion"/>
  </si>
  <si>
    <t>SAWASDEE MIMOSA</t>
    <phoneticPr fontId="2" type="noConversion"/>
  </si>
  <si>
    <t>KMTC DELHI</t>
    <phoneticPr fontId="1" type="noConversion"/>
  </si>
  <si>
    <t>KDEH</t>
    <phoneticPr fontId="2" type="noConversion"/>
  </si>
  <si>
    <t>2601W</t>
    <phoneticPr fontId="2" type="noConversion"/>
  </si>
  <si>
    <t>APL FLORIDA</t>
    <phoneticPr fontId="1" type="noConversion"/>
  </si>
  <si>
    <t>APFL</t>
    <phoneticPr fontId="2" type="noConversion"/>
  </si>
  <si>
    <t>26007S</t>
    <phoneticPr fontId="2" type="noConversion"/>
  </si>
  <si>
    <t>337S</t>
    <phoneticPr fontId="1" type="noConversion"/>
  </si>
  <si>
    <t>SAWASDEE MIMOSA</t>
    <phoneticPr fontId="2" type="noConversion"/>
  </si>
  <si>
    <t>02611W</t>
    <phoneticPr fontId="1" type="noConversion"/>
  </si>
  <si>
    <t>02612W</t>
    <phoneticPr fontId="1" type="noConversion"/>
  </si>
  <si>
    <t>KMTC-TBN</t>
    <phoneticPr fontId="2" type="noConversion"/>
  </si>
  <si>
    <t>0FDGTW</t>
    <phoneticPr fontId="2" type="noConversion"/>
  </si>
  <si>
    <t>26005S</t>
    <phoneticPr fontId="1" type="noConversion"/>
  </si>
  <si>
    <t>0BYOLS</t>
    <phoneticPr fontId="2" type="noConversion"/>
  </si>
  <si>
    <t>21S</t>
    <phoneticPr fontId="2" type="noConversion"/>
  </si>
  <si>
    <t>SAWASDEE MIMOSA</t>
    <phoneticPr fontId="2" type="noConversion"/>
  </si>
  <si>
    <t>02613W</t>
    <phoneticPr fontId="1" type="noConversion"/>
  </si>
  <si>
    <t>ESL KABIR</t>
    <phoneticPr fontId="1" type="noConversion"/>
  </si>
  <si>
    <t>EKBI</t>
    <phoneticPr fontId="2" type="noConversion"/>
  </si>
  <si>
    <t>HG SKYLINE</t>
    <phoneticPr fontId="2" type="noConversion"/>
  </si>
  <si>
    <t>HGSL</t>
    <phoneticPr fontId="2" type="noConversion"/>
  </si>
  <si>
    <t>0BYONS</t>
    <phoneticPr fontId="2" type="noConversion"/>
  </si>
  <si>
    <t>0BYOFS</t>
    <phoneticPr fontId="2" type="noConversion"/>
  </si>
  <si>
    <t>TS SINGAPORE</t>
    <phoneticPr fontId="1" type="noConversion"/>
  </si>
  <si>
    <t>SINC</t>
    <phoneticPr fontId="2" type="noConversion"/>
  </si>
  <si>
    <t>338S</t>
    <phoneticPr fontId="1" type="noConversion"/>
  </si>
  <si>
    <t>0FDH5W</t>
    <phoneticPr fontId="2" type="noConversion"/>
  </si>
  <si>
    <t>02614W</t>
    <phoneticPr fontId="1" type="noConversion"/>
  </si>
  <si>
    <t>ZGHZ</t>
    <phoneticPr fontId="2" type="noConversion"/>
  </si>
  <si>
    <t>2602W</t>
    <phoneticPr fontId="2" type="noConversion"/>
  </si>
  <si>
    <t>BLANK SAILING</t>
    <phoneticPr fontId="2" type="noConversion"/>
  </si>
  <si>
    <t>KMTC DALIAN</t>
  </si>
  <si>
    <t>KMDA</t>
    <phoneticPr fontId="2" type="noConversion"/>
  </si>
  <si>
    <t>LCVG</t>
    <phoneticPr fontId="2" type="noConversion"/>
  </si>
  <si>
    <t>LAEM CHABANG VOYAGER</t>
    <phoneticPr fontId="2" type="noConversion"/>
  </si>
  <si>
    <t>-</t>
    <phoneticPr fontId="2" type="noConversion"/>
  </si>
  <si>
    <t>26008S</t>
    <phoneticPr fontId="2" type="noConversion"/>
  </si>
  <si>
    <t>26006S</t>
    <phoneticPr fontId="1" type="noConversion"/>
  </si>
  <si>
    <t>TS KELANG</t>
    <phoneticPr fontId="2" type="noConversion"/>
  </si>
  <si>
    <t>KELC</t>
    <phoneticPr fontId="2" type="noConversion"/>
  </si>
  <si>
    <t>106W</t>
    <phoneticPr fontId="1" type="noConversion"/>
  </si>
  <si>
    <t>0BYOPS</t>
    <phoneticPr fontId="2" type="noConversion"/>
  </si>
  <si>
    <t>S040</t>
    <phoneticPr fontId="2" type="noConversion"/>
  </si>
  <si>
    <t>2605S</t>
    <phoneticPr fontId="2" type="noConversion"/>
  </si>
  <si>
    <t>02615W</t>
    <phoneticPr fontId="1" type="noConversion"/>
  </si>
  <si>
    <t>066E</t>
    <phoneticPr fontId="2" type="noConversion"/>
  </si>
  <si>
    <t>ZHONG GU GUI YANG</t>
    <phoneticPr fontId="1" type="noConversion"/>
  </si>
  <si>
    <t>ZGGY</t>
    <phoneticPr fontId="2" type="noConversion"/>
  </si>
  <si>
    <t>TBN</t>
    <phoneticPr fontId="2" type="noConversion"/>
  </si>
  <si>
    <t>KMTC QINGDAO</t>
    <phoneticPr fontId="1" type="noConversion"/>
  </si>
  <si>
    <t>KQDO</t>
    <phoneticPr fontId="2" type="noConversion"/>
  </si>
  <si>
    <t>INTERASIA ENGAGE</t>
    <phoneticPr fontId="2" type="noConversion"/>
  </si>
  <si>
    <t>TS TIANJIN</t>
    <phoneticPr fontId="1" type="noConversion"/>
  </si>
  <si>
    <t>TSNA</t>
    <phoneticPr fontId="2" type="noConversion"/>
  </si>
  <si>
    <t>SHAD</t>
    <phoneticPr fontId="1" type="noConversion"/>
  </si>
  <si>
    <t>084S</t>
    <phoneticPr fontId="2" type="noConversion"/>
  </si>
  <si>
    <t>339S</t>
    <phoneticPr fontId="1" type="noConversion"/>
  </si>
  <si>
    <t>02615W</t>
    <phoneticPr fontId="2" type="noConversion"/>
  </si>
  <si>
    <t>2604S</t>
    <phoneticPr fontId="1" type="noConversion"/>
  </si>
  <si>
    <t>0BYORS</t>
    <phoneticPr fontId="2" type="noConversion"/>
  </si>
  <si>
    <t>ZHONG GU XI AN</t>
    <phoneticPr fontId="2" type="noConversion"/>
  </si>
  <si>
    <t>TS NANSHA</t>
    <phoneticPr fontId="1" type="noConversion"/>
  </si>
  <si>
    <t>NASA</t>
    <phoneticPr fontId="1" type="noConversion"/>
  </si>
  <si>
    <t>0BYOJS</t>
    <phoneticPr fontId="2" type="noConversion"/>
  </si>
  <si>
    <t>KMTC GWANGYANG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</si>
</sst>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4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  <font>
      <b/>
      <sz val="12"/>
      <color theme="1"/>
      <name val="新細明體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84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0" fontId="11" fillId="2" borderId="7" xfId="0" applyFont="1" applyFill="1" applyBorder="1">
      <alignment vertical="center"/>
    </xf>
    <xf numFmtId="0" fontId="11" fillId="2" borderId="0" xfId="0" applyFont="1" applyFill="1">
      <alignment vertical="center"/>
    </xf>
    <xf numFmtId="0" fontId="4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76" fontId="8" fillId="0" borderId="8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176" fontId="4" fillId="0" borderId="9" xfId="0" applyNumberFormat="1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36"/>
  <sheetViews>
    <sheetView tabSelected="1" showWhiteSpace="0" view="pageBreakPreview" topLeftCell="A126" zoomScale="80" zoomScaleNormal="80" zoomScaleSheetLayoutView="80" workbookViewId="0">
      <selection activeCell="E151" sqref="E151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42578125" customWidth="1"/>
    <col min="11" max="11" width="8.5703125" customWidth="1"/>
    <col min="12" max="12" width="8.42578125" customWidth="1"/>
    <col min="13" max="16" width="8.5703125" customWidth="1"/>
    <col min="17" max="17" width="10.5703125" bestFit="1" customWidth="1"/>
    <col min="18" max="18" width="9.140625" customWidth="1"/>
    <col min="23" max="23" width="0" hidden="1" customWidth="1"/>
  </cols>
  <sheetData>
    <row r="1" spans="1:14" ht="16.5">
      <c r="A1" s="22"/>
      <c r="B1" s="9" t="s">
        <v>71</v>
      </c>
      <c r="C1" s="9"/>
      <c r="D1" s="9"/>
      <c r="E1" s="9" t="s">
        <v>9</v>
      </c>
      <c r="F1" s="9" t="s">
        <v>10</v>
      </c>
      <c r="G1" s="9">
        <v>2</v>
      </c>
      <c r="H1" s="9">
        <v>3</v>
      </c>
      <c r="I1" s="9">
        <v>6</v>
      </c>
      <c r="J1" s="9">
        <v>7</v>
      </c>
      <c r="K1" s="10">
        <v>9</v>
      </c>
      <c r="L1" s="10"/>
    </row>
    <row r="2" spans="1:14" ht="16.5">
      <c r="A2" s="22"/>
      <c r="B2" s="81" t="s">
        <v>0</v>
      </c>
      <c r="C2" s="82"/>
      <c r="D2" s="83"/>
      <c r="E2" s="18" t="s">
        <v>1</v>
      </c>
      <c r="F2" s="18" t="s">
        <v>3</v>
      </c>
      <c r="G2" s="18" t="s">
        <v>4</v>
      </c>
      <c r="H2" s="18" t="s">
        <v>51</v>
      </c>
      <c r="I2" s="18" t="s">
        <v>52</v>
      </c>
      <c r="J2" s="18" t="s">
        <v>59</v>
      </c>
      <c r="K2" s="18" t="s">
        <v>60</v>
      </c>
    </row>
    <row r="3" spans="1:14" ht="16.5">
      <c r="A3" s="43"/>
      <c r="B3" s="40" t="s">
        <v>148</v>
      </c>
      <c r="C3" s="34" t="s">
        <v>149</v>
      </c>
      <c r="D3" s="30" t="s">
        <v>171</v>
      </c>
      <c r="E3" s="3">
        <v>46064</v>
      </c>
      <c r="F3" s="3">
        <v>46065</v>
      </c>
      <c r="G3" s="3">
        <f t="shared" ref="G3" si="0">F3+2</f>
        <v>46067</v>
      </c>
      <c r="H3" s="3">
        <f t="shared" ref="H3" si="1">F3+3</f>
        <v>46068</v>
      </c>
      <c r="I3" s="3">
        <f t="shared" ref="I3" si="2">F3+6</f>
        <v>46071</v>
      </c>
      <c r="J3" s="3">
        <f t="shared" ref="J3" si="3">F3+7</f>
        <v>46072</v>
      </c>
      <c r="K3" s="3">
        <f t="shared" ref="K3" si="4">F3+9</f>
        <v>46074</v>
      </c>
      <c r="L3" s="5"/>
      <c r="M3" s="5"/>
    </row>
    <row r="4" spans="1:14" ht="16.5">
      <c r="A4" s="43"/>
      <c r="B4" s="29" t="s">
        <v>75</v>
      </c>
      <c r="C4" s="34" t="s">
        <v>112</v>
      </c>
      <c r="D4" s="2" t="s">
        <v>175</v>
      </c>
      <c r="E4" s="3">
        <v>46070</v>
      </c>
      <c r="F4" s="3">
        <v>46072</v>
      </c>
      <c r="G4" s="3">
        <f t="shared" ref="G4:G5" si="5">F4+2</f>
        <v>46074</v>
      </c>
      <c r="H4" s="3">
        <f t="shared" ref="H4:H5" si="6">F4+3</f>
        <v>46075</v>
      </c>
      <c r="I4" s="3">
        <f t="shared" ref="I4:I6" si="7">F4+6</f>
        <v>46078</v>
      </c>
      <c r="J4" s="3">
        <f t="shared" ref="J4:J6" si="8">F4+7</f>
        <v>46079</v>
      </c>
      <c r="K4" s="3">
        <f t="shared" ref="K4:K6" si="9">F4+9</f>
        <v>46081</v>
      </c>
      <c r="L4" s="5"/>
      <c r="M4" s="5"/>
    </row>
    <row r="5" spans="1:14" ht="16.5">
      <c r="A5" s="43"/>
      <c r="B5" s="40" t="s">
        <v>93</v>
      </c>
      <c r="C5" s="34" t="s">
        <v>94</v>
      </c>
      <c r="D5" s="2" t="s">
        <v>179</v>
      </c>
      <c r="E5" s="3">
        <v>46077</v>
      </c>
      <c r="F5" s="3">
        <v>46078</v>
      </c>
      <c r="G5" s="3">
        <f t="shared" si="5"/>
        <v>46080</v>
      </c>
      <c r="H5" s="3">
        <f t="shared" si="6"/>
        <v>46081</v>
      </c>
      <c r="I5" s="3">
        <f t="shared" si="7"/>
        <v>46084</v>
      </c>
      <c r="J5" s="3">
        <f t="shared" si="8"/>
        <v>46085</v>
      </c>
      <c r="K5" s="3">
        <f t="shared" si="9"/>
        <v>46087</v>
      </c>
      <c r="L5" s="5"/>
      <c r="M5" s="5"/>
    </row>
    <row r="6" spans="1:14" ht="16.5">
      <c r="A6" s="43"/>
      <c r="B6" s="40" t="s">
        <v>148</v>
      </c>
      <c r="C6" s="34" t="s">
        <v>149</v>
      </c>
      <c r="D6" s="30" t="s">
        <v>184</v>
      </c>
      <c r="E6" s="3">
        <v>46087</v>
      </c>
      <c r="F6" s="3">
        <v>46088</v>
      </c>
      <c r="G6" s="3">
        <f t="shared" ref="G6:G8" si="10">F6+2</f>
        <v>46090</v>
      </c>
      <c r="H6" s="3">
        <f t="shared" ref="H6:H8" si="11">F6+3</f>
        <v>46091</v>
      </c>
      <c r="I6" s="3">
        <f t="shared" si="7"/>
        <v>46094</v>
      </c>
      <c r="J6" s="3">
        <f t="shared" si="8"/>
        <v>46095</v>
      </c>
      <c r="K6" s="3">
        <f t="shared" si="9"/>
        <v>46097</v>
      </c>
      <c r="L6" s="5"/>
      <c r="M6" s="5"/>
    </row>
    <row r="7" spans="1:14" ht="16.5">
      <c r="A7" s="43"/>
      <c r="B7" s="29" t="s">
        <v>75</v>
      </c>
      <c r="C7" s="34" t="s">
        <v>112</v>
      </c>
      <c r="D7" s="2" t="s">
        <v>177</v>
      </c>
      <c r="E7" s="3">
        <v>46094</v>
      </c>
      <c r="F7" s="3">
        <v>46094</v>
      </c>
      <c r="G7" s="3">
        <f t="shared" si="10"/>
        <v>46096</v>
      </c>
      <c r="H7" s="3">
        <f t="shared" si="11"/>
        <v>46097</v>
      </c>
      <c r="I7" s="3">
        <f t="shared" ref="I7:I9" si="12">F7+6</f>
        <v>46100</v>
      </c>
      <c r="J7" s="3">
        <f t="shared" ref="J7:J9" si="13">F7+7</f>
        <v>46101</v>
      </c>
      <c r="K7" s="3">
        <f t="shared" ref="K7:K9" si="14">F7+9</f>
        <v>46103</v>
      </c>
      <c r="L7" s="5"/>
      <c r="M7" s="5"/>
    </row>
    <row r="8" spans="1:14" ht="16.5">
      <c r="A8" s="43"/>
      <c r="B8" s="40" t="s">
        <v>93</v>
      </c>
      <c r="C8" s="34" t="s">
        <v>94</v>
      </c>
      <c r="D8" s="2" t="s">
        <v>193</v>
      </c>
      <c r="E8" s="3">
        <v>46098</v>
      </c>
      <c r="F8" s="3">
        <v>46098</v>
      </c>
      <c r="G8" s="3">
        <f t="shared" si="10"/>
        <v>46100</v>
      </c>
      <c r="H8" s="3">
        <f t="shared" si="11"/>
        <v>46101</v>
      </c>
      <c r="I8" s="3">
        <f t="shared" si="12"/>
        <v>46104</v>
      </c>
      <c r="J8" s="3">
        <f t="shared" si="13"/>
        <v>46105</v>
      </c>
      <c r="K8" s="3">
        <f t="shared" si="14"/>
        <v>46107</v>
      </c>
      <c r="L8" s="5"/>
      <c r="M8" s="5"/>
    </row>
    <row r="9" spans="1:14" ht="16.5">
      <c r="A9" s="43"/>
      <c r="B9" s="40" t="s">
        <v>148</v>
      </c>
      <c r="C9" s="34" t="s">
        <v>149</v>
      </c>
      <c r="D9" s="30" t="s">
        <v>205</v>
      </c>
      <c r="E9" s="3">
        <v>46107</v>
      </c>
      <c r="F9" s="3">
        <v>46109</v>
      </c>
      <c r="G9" s="3">
        <f t="shared" ref="G9:G11" si="15">F9+2</f>
        <v>46111</v>
      </c>
      <c r="H9" s="3">
        <f t="shared" ref="H9:H11" si="16">F9+3</f>
        <v>46112</v>
      </c>
      <c r="I9" s="3">
        <f t="shared" si="12"/>
        <v>46115</v>
      </c>
      <c r="J9" s="3">
        <f t="shared" si="13"/>
        <v>46116</v>
      </c>
      <c r="K9" s="3">
        <f t="shared" si="14"/>
        <v>46118</v>
      </c>
      <c r="L9" s="5"/>
      <c r="M9" s="5"/>
    </row>
    <row r="10" spans="1:14" ht="16.5">
      <c r="A10" s="43"/>
      <c r="B10" s="29" t="s">
        <v>75</v>
      </c>
      <c r="C10" s="34" t="s">
        <v>112</v>
      </c>
      <c r="D10" s="2" t="s">
        <v>185</v>
      </c>
      <c r="E10" s="3">
        <v>46112</v>
      </c>
      <c r="F10" s="3">
        <v>46113</v>
      </c>
      <c r="G10" s="3">
        <f>F10+2</f>
        <v>46115</v>
      </c>
      <c r="H10" s="3">
        <f t="shared" si="16"/>
        <v>46116</v>
      </c>
      <c r="I10" s="3">
        <f t="shared" ref="I10:I12" si="17">F10+6</f>
        <v>46119</v>
      </c>
      <c r="J10" s="3">
        <f t="shared" ref="J10:J12" si="18">F10+7</f>
        <v>46120</v>
      </c>
      <c r="K10" s="3">
        <f t="shared" ref="K10:K12" si="19">F10+9</f>
        <v>46122</v>
      </c>
      <c r="L10" s="5"/>
      <c r="M10" s="5"/>
    </row>
    <row r="11" spans="1:14" ht="16.5">
      <c r="A11" s="43"/>
      <c r="B11" s="40" t="s">
        <v>93</v>
      </c>
      <c r="C11" s="34" t="s">
        <v>94</v>
      </c>
      <c r="D11" s="2" t="s">
        <v>222</v>
      </c>
      <c r="E11" s="3">
        <v>46116</v>
      </c>
      <c r="F11" s="3">
        <v>46117</v>
      </c>
      <c r="G11" s="3">
        <f t="shared" si="15"/>
        <v>46119</v>
      </c>
      <c r="H11" s="3">
        <f t="shared" si="16"/>
        <v>46120</v>
      </c>
      <c r="I11" s="3">
        <f t="shared" si="17"/>
        <v>46123</v>
      </c>
      <c r="J11" s="3">
        <f t="shared" si="18"/>
        <v>46124</v>
      </c>
      <c r="K11" s="3">
        <f t="shared" si="19"/>
        <v>46126</v>
      </c>
      <c r="L11" s="5"/>
      <c r="M11" s="5"/>
    </row>
    <row r="12" spans="1:14" ht="16.5">
      <c r="A12" s="43"/>
      <c r="B12" s="40" t="s">
        <v>148</v>
      </c>
      <c r="C12" s="34" t="s">
        <v>149</v>
      </c>
      <c r="D12" s="30" t="s">
        <v>234</v>
      </c>
      <c r="E12" s="3">
        <v>46128</v>
      </c>
      <c r="F12" s="3">
        <v>46129</v>
      </c>
      <c r="G12" s="3">
        <f t="shared" ref="G12" si="20">F12+2</f>
        <v>46131</v>
      </c>
      <c r="H12" s="3">
        <f t="shared" ref="H12:H14" si="21">F12+3</f>
        <v>46132</v>
      </c>
      <c r="I12" s="3">
        <f t="shared" si="17"/>
        <v>46135</v>
      </c>
      <c r="J12" s="3">
        <f t="shared" si="18"/>
        <v>46136</v>
      </c>
      <c r="K12" s="3">
        <f t="shared" si="19"/>
        <v>46138</v>
      </c>
      <c r="L12" s="5"/>
      <c r="M12" s="5"/>
    </row>
    <row r="13" spans="1:14" ht="16.5">
      <c r="A13" s="43"/>
      <c r="B13" s="29" t="s">
        <v>75</v>
      </c>
      <c r="C13" s="34" t="s">
        <v>112</v>
      </c>
      <c r="D13" s="2" t="s">
        <v>194</v>
      </c>
      <c r="E13" s="3">
        <v>46133</v>
      </c>
      <c r="F13" s="3">
        <v>46134</v>
      </c>
      <c r="G13" s="3">
        <f>F13+2</f>
        <v>46136</v>
      </c>
      <c r="H13" s="3">
        <f t="shared" si="21"/>
        <v>46137</v>
      </c>
      <c r="I13" s="3">
        <f t="shared" ref="I13:I14" si="22">F13+6</f>
        <v>46140</v>
      </c>
      <c r="J13" s="3">
        <f t="shared" ref="J13:J14" si="23">F13+7</f>
        <v>46141</v>
      </c>
      <c r="K13" s="3">
        <f t="shared" ref="K13:K14" si="24">F13+9</f>
        <v>46143</v>
      </c>
      <c r="L13" s="5"/>
      <c r="M13" s="5"/>
    </row>
    <row r="14" spans="1:14" ht="16.5">
      <c r="A14" s="43"/>
      <c r="B14" s="40" t="s">
        <v>93</v>
      </c>
      <c r="C14" s="34" t="s">
        <v>94</v>
      </c>
      <c r="D14" s="2" t="s">
        <v>315</v>
      </c>
      <c r="E14" s="3">
        <v>46137</v>
      </c>
      <c r="F14" s="3">
        <v>46138</v>
      </c>
      <c r="G14" s="3">
        <f t="shared" ref="G14" si="25">F14+2</f>
        <v>46140</v>
      </c>
      <c r="H14" s="3">
        <f t="shared" si="21"/>
        <v>46141</v>
      </c>
      <c r="I14" s="3">
        <f t="shared" si="22"/>
        <v>46144</v>
      </c>
      <c r="J14" s="3">
        <f t="shared" si="23"/>
        <v>46145</v>
      </c>
      <c r="K14" s="3">
        <f t="shared" si="24"/>
        <v>46147</v>
      </c>
      <c r="L14" s="5"/>
      <c r="M14" s="5"/>
    </row>
    <row r="15" spans="1:14" ht="16.5">
      <c r="A15" s="43"/>
      <c r="B15" s="35"/>
      <c r="C15" s="7"/>
      <c r="D15" s="8"/>
      <c r="E15" s="5"/>
      <c r="F15" s="5"/>
      <c r="G15" s="5"/>
      <c r="H15" s="5"/>
      <c r="I15" s="5"/>
      <c r="J15" s="5"/>
      <c r="K15" s="5"/>
      <c r="M15" s="5"/>
      <c r="N15" s="5"/>
    </row>
    <row r="16" spans="1:14" ht="16.5">
      <c r="A16" s="23"/>
      <c r="B16" s="10" t="s">
        <v>106</v>
      </c>
      <c r="C16"/>
      <c r="E16" s="66" t="s">
        <v>101</v>
      </c>
      <c r="F16" s="10" t="s">
        <v>102</v>
      </c>
      <c r="G16" s="10">
        <v>2</v>
      </c>
      <c r="H16" s="10">
        <v>3</v>
      </c>
      <c r="I16" s="10">
        <v>5</v>
      </c>
      <c r="J16" s="10">
        <v>6</v>
      </c>
      <c r="K16" s="10">
        <v>7</v>
      </c>
      <c r="L16" s="10"/>
    </row>
    <row r="17" spans="1:14">
      <c r="A17" s="23"/>
      <c r="B17" s="81" t="s">
        <v>0</v>
      </c>
      <c r="C17" s="82"/>
      <c r="D17" s="83"/>
      <c r="E17" s="18" t="s">
        <v>103</v>
      </c>
      <c r="F17" s="18" t="s">
        <v>104</v>
      </c>
      <c r="G17" s="18" t="s">
        <v>4</v>
      </c>
      <c r="H17" s="18" t="s">
        <v>162</v>
      </c>
      <c r="I17" s="18" t="s">
        <v>137</v>
      </c>
      <c r="J17" s="18" t="s">
        <v>52</v>
      </c>
      <c r="K17" s="18" t="s">
        <v>105</v>
      </c>
    </row>
    <row r="18" spans="1:14">
      <c r="A18" s="23"/>
      <c r="B18" s="26" t="s">
        <v>134</v>
      </c>
      <c r="C18" s="2" t="s">
        <v>135</v>
      </c>
      <c r="D18" s="27" t="s">
        <v>185</v>
      </c>
      <c r="E18" s="3">
        <v>46064</v>
      </c>
      <c r="F18" s="3">
        <v>46065</v>
      </c>
      <c r="G18" s="3">
        <f t="shared" ref="G18" si="26">F18+2</f>
        <v>46067</v>
      </c>
      <c r="H18" s="3">
        <f t="shared" ref="H18" si="27">F18+3</f>
        <v>46068</v>
      </c>
      <c r="I18" s="3">
        <f t="shared" ref="I18" si="28">F18+5</f>
        <v>46070</v>
      </c>
      <c r="J18" s="3">
        <f t="shared" ref="J18" si="29">F18+6</f>
        <v>46071</v>
      </c>
      <c r="K18" s="3">
        <f t="shared" ref="K18" si="30">F18+7</f>
        <v>46072</v>
      </c>
    </row>
    <row r="19" spans="1:14">
      <c r="A19" s="23"/>
      <c r="B19" s="26" t="s">
        <v>203</v>
      </c>
      <c r="C19" s="2" t="s">
        <v>204</v>
      </c>
      <c r="D19" s="27" t="s">
        <v>185</v>
      </c>
      <c r="E19" s="3" t="s">
        <v>23</v>
      </c>
      <c r="F19" s="3" t="s">
        <v>23</v>
      </c>
      <c r="G19" s="3" t="s">
        <v>23</v>
      </c>
      <c r="H19" s="3" t="s">
        <v>23</v>
      </c>
      <c r="I19" s="3" t="s">
        <v>23</v>
      </c>
      <c r="J19" s="3" t="s">
        <v>23</v>
      </c>
      <c r="K19" s="3" t="s">
        <v>23</v>
      </c>
    </row>
    <row r="20" spans="1:14">
      <c r="A20" s="23"/>
      <c r="B20" s="26" t="s">
        <v>134</v>
      </c>
      <c r="C20" s="2" t="s">
        <v>135</v>
      </c>
      <c r="D20" s="27" t="s">
        <v>194</v>
      </c>
      <c r="E20" s="3">
        <v>46081</v>
      </c>
      <c r="F20" s="3">
        <v>46082</v>
      </c>
      <c r="G20" s="3">
        <f t="shared" ref="G20:G21" si="31">F20+2</f>
        <v>46084</v>
      </c>
      <c r="H20" s="3">
        <f t="shared" ref="H20:H21" si="32">F20+3</f>
        <v>46085</v>
      </c>
      <c r="I20" s="3">
        <f t="shared" ref="I20:I21" si="33">F20+5</f>
        <v>46087</v>
      </c>
      <c r="J20" s="3">
        <f t="shared" ref="J20:J21" si="34">F20+6</f>
        <v>46088</v>
      </c>
      <c r="K20" s="3">
        <f t="shared" ref="K20:K21" si="35">F20+7</f>
        <v>46089</v>
      </c>
    </row>
    <row r="21" spans="1:14">
      <c r="A21" s="23"/>
      <c r="B21" s="70" t="s">
        <v>203</v>
      </c>
      <c r="C21" s="69" t="s">
        <v>204</v>
      </c>
      <c r="D21" s="71" t="s">
        <v>194</v>
      </c>
      <c r="E21" s="15">
        <v>46089</v>
      </c>
      <c r="F21" s="15">
        <v>46090</v>
      </c>
      <c r="G21" s="15">
        <f t="shared" si="31"/>
        <v>46092</v>
      </c>
      <c r="H21" s="15">
        <f t="shared" si="32"/>
        <v>46093</v>
      </c>
      <c r="I21" s="15">
        <f t="shared" si="33"/>
        <v>46095</v>
      </c>
      <c r="J21" s="15">
        <f t="shared" si="34"/>
        <v>46096</v>
      </c>
      <c r="K21" s="15">
        <f t="shared" si="35"/>
        <v>46097</v>
      </c>
    </row>
    <row r="22" spans="1:14">
      <c r="A22" s="23"/>
      <c r="B22" s="26" t="s">
        <v>134</v>
      </c>
      <c r="C22" s="2" t="s">
        <v>135</v>
      </c>
      <c r="D22" s="27" t="s">
        <v>215</v>
      </c>
      <c r="E22" s="3">
        <v>46094</v>
      </c>
      <c r="F22" s="3">
        <v>46095</v>
      </c>
      <c r="G22" s="3">
        <f t="shared" ref="G22:G23" si="36">F22+2</f>
        <v>46097</v>
      </c>
      <c r="H22" s="3">
        <f t="shared" ref="H22:H23" si="37">F22+3</f>
        <v>46098</v>
      </c>
      <c r="I22" s="3">
        <f t="shared" ref="I22:I23" si="38">F22+5</f>
        <v>46100</v>
      </c>
      <c r="J22" s="3">
        <f t="shared" ref="J22:J23" si="39">F22+6</f>
        <v>46101</v>
      </c>
      <c r="K22" s="3">
        <f t="shared" ref="K22:K23" si="40">F22+7</f>
        <v>46102</v>
      </c>
    </row>
    <row r="23" spans="1:14">
      <c r="A23" s="23"/>
      <c r="B23" s="70" t="s">
        <v>203</v>
      </c>
      <c r="C23" s="69" t="s">
        <v>204</v>
      </c>
      <c r="D23" s="71" t="s">
        <v>215</v>
      </c>
      <c r="E23" s="15">
        <v>46103</v>
      </c>
      <c r="F23" s="15">
        <v>46104</v>
      </c>
      <c r="G23" s="15">
        <f t="shared" si="36"/>
        <v>46106</v>
      </c>
      <c r="H23" s="15">
        <f t="shared" si="37"/>
        <v>46107</v>
      </c>
      <c r="I23" s="15">
        <f t="shared" si="38"/>
        <v>46109</v>
      </c>
      <c r="J23" s="15">
        <f t="shared" si="39"/>
        <v>46110</v>
      </c>
      <c r="K23" s="15">
        <f t="shared" si="40"/>
        <v>46111</v>
      </c>
    </row>
    <row r="24" spans="1:14">
      <c r="A24" s="23"/>
      <c r="B24" s="26" t="s">
        <v>134</v>
      </c>
      <c r="C24" s="2" t="s">
        <v>135</v>
      </c>
      <c r="D24" s="27" t="s">
        <v>235</v>
      </c>
      <c r="E24" s="3">
        <v>46108</v>
      </c>
      <c r="F24" s="3">
        <v>46109</v>
      </c>
      <c r="G24" s="3">
        <f t="shared" ref="G24:G25" si="41">F24+2</f>
        <v>46111</v>
      </c>
      <c r="H24" s="3">
        <f t="shared" ref="H24:H25" si="42">F24+3</f>
        <v>46112</v>
      </c>
      <c r="I24" s="3">
        <f t="shared" ref="I24:I25" si="43">F24+5</f>
        <v>46114</v>
      </c>
      <c r="J24" s="3">
        <f t="shared" ref="J24:J25" si="44">F24+6</f>
        <v>46115</v>
      </c>
      <c r="K24" s="3">
        <f t="shared" ref="K24:K25" si="45">F24+7</f>
        <v>46116</v>
      </c>
    </row>
    <row r="25" spans="1:14">
      <c r="A25" s="23"/>
      <c r="B25" s="70" t="s">
        <v>203</v>
      </c>
      <c r="C25" s="69" t="s">
        <v>204</v>
      </c>
      <c r="D25" s="71" t="s">
        <v>235</v>
      </c>
      <c r="E25" s="15">
        <v>46117</v>
      </c>
      <c r="F25" s="15">
        <v>46118</v>
      </c>
      <c r="G25" s="15">
        <f t="shared" si="41"/>
        <v>46120</v>
      </c>
      <c r="H25" s="15">
        <f t="shared" si="42"/>
        <v>46121</v>
      </c>
      <c r="I25" s="15">
        <f t="shared" si="43"/>
        <v>46123</v>
      </c>
      <c r="J25" s="15">
        <f t="shared" si="44"/>
        <v>46124</v>
      </c>
      <c r="K25" s="15">
        <f t="shared" si="45"/>
        <v>46125</v>
      </c>
    </row>
    <row r="26" spans="1:14">
      <c r="A26" s="23"/>
      <c r="B26" s="26" t="s">
        <v>134</v>
      </c>
      <c r="C26" s="2" t="s">
        <v>135</v>
      </c>
      <c r="D26" s="27" t="s">
        <v>265</v>
      </c>
      <c r="E26" s="3">
        <v>46122</v>
      </c>
      <c r="F26" s="3">
        <v>46123</v>
      </c>
      <c r="G26" s="3">
        <f t="shared" ref="G26:G27" si="46">F26+2</f>
        <v>46125</v>
      </c>
      <c r="H26" s="3">
        <f t="shared" ref="H26:H27" si="47">F26+3</f>
        <v>46126</v>
      </c>
      <c r="I26" s="3">
        <f t="shared" ref="I26:I27" si="48">F26+5</f>
        <v>46128</v>
      </c>
      <c r="J26" s="3">
        <f t="shared" ref="J26:J27" si="49">F26+6</f>
        <v>46129</v>
      </c>
      <c r="K26" s="3">
        <f t="shared" ref="K26:K27" si="50">F26+7</f>
        <v>46130</v>
      </c>
    </row>
    <row r="27" spans="1:14">
      <c r="A27" s="23"/>
      <c r="B27" s="70" t="s">
        <v>203</v>
      </c>
      <c r="C27" s="69" t="s">
        <v>204</v>
      </c>
      <c r="D27" s="71" t="s">
        <v>265</v>
      </c>
      <c r="E27" s="15">
        <v>46131</v>
      </c>
      <c r="F27" s="15">
        <v>46132</v>
      </c>
      <c r="G27" s="15">
        <f t="shared" si="46"/>
        <v>46134</v>
      </c>
      <c r="H27" s="15">
        <f t="shared" si="47"/>
        <v>46135</v>
      </c>
      <c r="I27" s="15">
        <f t="shared" si="48"/>
        <v>46137</v>
      </c>
      <c r="J27" s="15">
        <f t="shared" si="49"/>
        <v>46138</v>
      </c>
      <c r="K27" s="15">
        <f t="shared" si="50"/>
        <v>46139</v>
      </c>
    </row>
    <row r="28" spans="1:14">
      <c r="A28" s="23"/>
      <c r="B28" s="26" t="s">
        <v>134</v>
      </c>
      <c r="C28" s="2" t="s">
        <v>135</v>
      </c>
      <c r="D28" s="27" t="s">
        <v>296</v>
      </c>
      <c r="E28" s="3">
        <v>46136</v>
      </c>
      <c r="F28" s="3">
        <v>46137</v>
      </c>
      <c r="G28" s="3">
        <f t="shared" ref="G28:G29" si="51">F28+2</f>
        <v>46139</v>
      </c>
      <c r="H28" s="3">
        <f t="shared" ref="H28:H29" si="52">F28+3</f>
        <v>46140</v>
      </c>
      <c r="I28" s="3">
        <f t="shared" ref="I28:I29" si="53">F28+5</f>
        <v>46142</v>
      </c>
      <c r="J28" s="3">
        <f t="shared" ref="J28:J29" si="54">F28+6</f>
        <v>46143</v>
      </c>
      <c r="K28" s="3">
        <f t="shared" ref="K28:K29" si="55">F28+7</f>
        <v>46144</v>
      </c>
    </row>
    <row r="29" spans="1:14">
      <c r="A29" s="23"/>
      <c r="B29" s="70" t="s">
        <v>203</v>
      </c>
      <c r="C29" s="69" t="s">
        <v>204</v>
      </c>
      <c r="D29" s="71" t="s">
        <v>296</v>
      </c>
      <c r="E29" s="15">
        <v>46145</v>
      </c>
      <c r="F29" s="15">
        <v>46146</v>
      </c>
      <c r="G29" s="15">
        <f t="shared" si="51"/>
        <v>46148</v>
      </c>
      <c r="H29" s="15">
        <f t="shared" si="52"/>
        <v>46149</v>
      </c>
      <c r="I29" s="15">
        <f t="shared" si="53"/>
        <v>46151</v>
      </c>
      <c r="J29" s="15">
        <f t="shared" si="54"/>
        <v>46152</v>
      </c>
      <c r="K29" s="15">
        <f t="shared" si="55"/>
        <v>46153</v>
      </c>
    </row>
    <row r="30" spans="1:14">
      <c r="A30" s="23"/>
      <c r="B30" s="59"/>
      <c r="C30" s="60"/>
      <c r="D30" s="60"/>
      <c r="E30" s="5"/>
      <c r="F30" s="5"/>
      <c r="G30" s="5"/>
      <c r="H30" s="5"/>
      <c r="I30" s="5"/>
      <c r="J30" s="5"/>
      <c r="K30" s="5"/>
      <c r="M30" s="5"/>
      <c r="N30" s="5"/>
    </row>
    <row r="31" spans="1:14">
      <c r="A31" s="23"/>
      <c r="B31" s="10" t="s">
        <v>91</v>
      </c>
      <c r="C31"/>
      <c r="E31" s="25" t="s">
        <v>121</v>
      </c>
      <c r="F31" s="10" t="s">
        <v>11</v>
      </c>
      <c r="G31" s="10" t="s">
        <v>12</v>
      </c>
      <c r="H31" s="9">
        <v>2</v>
      </c>
      <c r="I31" s="9">
        <v>3</v>
      </c>
      <c r="J31" s="9">
        <v>4</v>
      </c>
      <c r="K31" s="9">
        <v>5</v>
      </c>
    </row>
    <row r="32" spans="1:14">
      <c r="A32" s="23"/>
      <c r="B32" s="81" t="s">
        <v>45</v>
      </c>
      <c r="C32" s="82"/>
      <c r="D32" s="83"/>
      <c r="E32" s="21" t="s">
        <v>122</v>
      </c>
      <c r="F32" s="18" t="s">
        <v>34</v>
      </c>
      <c r="G32" s="18" t="s">
        <v>123</v>
      </c>
      <c r="H32" s="18" t="s">
        <v>110</v>
      </c>
      <c r="I32" s="18" t="s">
        <v>124</v>
      </c>
      <c r="J32" s="18" t="s">
        <v>125</v>
      </c>
      <c r="K32" s="18" t="s">
        <v>126</v>
      </c>
    </row>
    <row r="33" spans="1:27" s="12" customFormat="1" ht="15.75" customHeight="1">
      <c r="A33" s="24"/>
      <c r="B33" s="26" t="s">
        <v>150</v>
      </c>
      <c r="C33" s="27" t="s">
        <v>151</v>
      </c>
      <c r="D33" s="27" t="s">
        <v>195</v>
      </c>
      <c r="E33" s="32">
        <v>46072</v>
      </c>
      <c r="F33" s="32">
        <v>46075</v>
      </c>
      <c r="G33" s="32">
        <v>46075</v>
      </c>
      <c r="H33" s="3">
        <f>G33+2</f>
        <v>46077</v>
      </c>
      <c r="I33" s="3">
        <f>G33+3</f>
        <v>46078</v>
      </c>
      <c r="J33" s="3">
        <f t="shared" ref="J33:J37" si="56">G33+4</f>
        <v>46079</v>
      </c>
      <c r="K33" s="3">
        <f t="shared" ref="K33:K37" si="57">G33+5</f>
        <v>46080</v>
      </c>
      <c r="L33" s="58"/>
      <c r="M33"/>
      <c r="N33"/>
      <c r="O33"/>
      <c r="P33"/>
      <c r="Q33"/>
      <c r="R33"/>
      <c r="S33"/>
      <c r="T33"/>
      <c r="U33"/>
      <c r="V33"/>
    </row>
    <row r="34" spans="1:27" s="12" customFormat="1" ht="15.75" customHeight="1">
      <c r="A34" s="24"/>
      <c r="B34" s="26" t="s">
        <v>232</v>
      </c>
      <c r="C34" s="27" t="s">
        <v>233</v>
      </c>
      <c r="D34" s="41" t="s">
        <v>174</v>
      </c>
      <c r="E34" s="32">
        <v>46073</v>
      </c>
      <c r="F34" s="32">
        <v>46075</v>
      </c>
      <c r="G34" s="3">
        <v>46076</v>
      </c>
      <c r="H34" s="3">
        <f t="shared" ref="H34" si="58">G34+2</f>
        <v>46078</v>
      </c>
      <c r="I34" s="3">
        <f t="shared" ref="I34" si="59">G34+3</f>
        <v>46079</v>
      </c>
      <c r="J34" s="3">
        <f t="shared" si="56"/>
        <v>46080</v>
      </c>
      <c r="K34" s="3">
        <f t="shared" si="57"/>
        <v>46081</v>
      </c>
      <c r="L34" s="58"/>
      <c r="M34"/>
      <c r="N34"/>
      <c r="O34"/>
      <c r="P34"/>
      <c r="Q34"/>
      <c r="R34"/>
      <c r="S34"/>
      <c r="T34"/>
      <c r="U34"/>
      <c r="V34"/>
    </row>
    <row r="35" spans="1:27" s="12" customFormat="1" ht="15.75" customHeight="1">
      <c r="A35" s="24"/>
      <c r="B35" s="26" t="s">
        <v>150</v>
      </c>
      <c r="C35" s="27" t="s">
        <v>151</v>
      </c>
      <c r="D35" s="27" t="s">
        <v>216</v>
      </c>
      <c r="E35" s="32">
        <v>46086</v>
      </c>
      <c r="F35" s="32">
        <v>46088</v>
      </c>
      <c r="G35" s="32">
        <v>46089</v>
      </c>
      <c r="H35" s="3">
        <f t="shared" ref="H35:H36" si="60">G35+2</f>
        <v>46091</v>
      </c>
      <c r="I35" s="3">
        <f t="shared" ref="I35:I36" si="61">G35+3</f>
        <v>46092</v>
      </c>
      <c r="J35" s="3">
        <f t="shared" si="56"/>
        <v>46093</v>
      </c>
      <c r="K35" s="3">
        <f t="shared" si="57"/>
        <v>46094</v>
      </c>
      <c r="L35" s="58"/>
      <c r="M35"/>
      <c r="N35"/>
      <c r="O35"/>
      <c r="P35"/>
      <c r="Q35"/>
      <c r="R35"/>
      <c r="S35"/>
      <c r="T35"/>
      <c r="U35"/>
      <c r="V35"/>
    </row>
    <row r="36" spans="1:27" s="12" customFormat="1" ht="15.75" customHeight="1">
      <c r="A36" s="24"/>
      <c r="B36" s="26" t="s">
        <v>232</v>
      </c>
      <c r="C36" s="27" t="s">
        <v>233</v>
      </c>
      <c r="D36" s="41" t="s">
        <v>187</v>
      </c>
      <c r="E36" s="32">
        <v>46090</v>
      </c>
      <c r="F36" s="32">
        <v>46091</v>
      </c>
      <c r="G36" s="3">
        <v>46092</v>
      </c>
      <c r="H36" s="3">
        <f t="shared" si="60"/>
        <v>46094</v>
      </c>
      <c r="I36" s="3">
        <f t="shared" si="61"/>
        <v>46095</v>
      </c>
      <c r="J36" s="3">
        <f t="shared" si="56"/>
        <v>46096</v>
      </c>
      <c r="K36" s="3">
        <f t="shared" si="57"/>
        <v>46097</v>
      </c>
      <c r="L36" s="58"/>
      <c r="M36"/>
      <c r="N36"/>
      <c r="O36"/>
      <c r="P36"/>
      <c r="Q36"/>
      <c r="R36"/>
      <c r="S36"/>
      <c r="T36"/>
      <c r="U36"/>
      <c r="V36"/>
    </row>
    <row r="37" spans="1:27" s="12" customFormat="1" ht="15.75" customHeight="1">
      <c r="A37" s="24"/>
      <c r="B37" s="26" t="s">
        <v>150</v>
      </c>
      <c r="C37" s="27" t="s">
        <v>151</v>
      </c>
      <c r="D37" s="27" t="s">
        <v>236</v>
      </c>
      <c r="E37" s="32">
        <v>46100</v>
      </c>
      <c r="F37" s="32">
        <v>46102</v>
      </c>
      <c r="G37" s="32">
        <v>46102</v>
      </c>
      <c r="H37" s="3">
        <f t="shared" ref="H37:H39" si="62">G37+2</f>
        <v>46104</v>
      </c>
      <c r="I37" s="3">
        <f t="shared" ref="I37:I39" si="63">G37+3</f>
        <v>46105</v>
      </c>
      <c r="J37" s="3">
        <f t="shared" si="56"/>
        <v>46106</v>
      </c>
      <c r="K37" s="3">
        <f t="shared" si="57"/>
        <v>46107</v>
      </c>
      <c r="L37" s="58"/>
      <c r="M37"/>
      <c r="N37"/>
      <c r="O37"/>
      <c r="P37"/>
      <c r="Q37"/>
      <c r="R37"/>
      <c r="S37"/>
      <c r="T37"/>
      <c r="U37"/>
      <c r="V37"/>
    </row>
    <row r="38" spans="1:27" s="12" customFormat="1" ht="15.75" customHeight="1">
      <c r="A38" s="24"/>
      <c r="B38" s="26" t="s">
        <v>232</v>
      </c>
      <c r="C38" s="27" t="s">
        <v>233</v>
      </c>
      <c r="D38" s="41" t="s">
        <v>206</v>
      </c>
      <c r="E38" s="32">
        <v>46104</v>
      </c>
      <c r="F38" s="32">
        <v>46106</v>
      </c>
      <c r="G38" s="3">
        <v>46106</v>
      </c>
      <c r="H38" s="3">
        <f t="shared" si="62"/>
        <v>46108</v>
      </c>
      <c r="I38" s="3">
        <f t="shared" si="63"/>
        <v>46109</v>
      </c>
      <c r="J38" s="3">
        <f t="shared" ref="J38" si="64">G38+4</f>
        <v>46110</v>
      </c>
      <c r="K38" s="3">
        <f t="shared" ref="K38" si="65">G38+5</f>
        <v>46111</v>
      </c>
      <c r="L38" s="77"/>
      <c r="M38"/>
      <c r="N38"/>
      <c r="O38"/>
      <c r="P38"/>
      <c r="Q38"/>
      <c r="R38"/>
      <c r="S38"/>
      <c r="T38"/>
      <c r="U38"/>
      <c r="V38"/>
    </row>
    <row r="39" spans="1:27" s="12" customFormat="1" ht="15.75" customHeight="1">
      <c r="A39" s="24"/>
      <c r="B39" s="78" t="s">
        <v>150</v>
      </c>
      <c r="C39" s="79" t="s">
        <v>151</v>
      </c>
      <c r="D39" s="79" t="s">
        <v>266</v>
      </c>
      <c r="E39" s="80">
        <v>46111</v>
      </c>
      <c r="F39" s="80">
        <v>46112</v>
      </c>
      <c r="G39" s="80">
        <v>46113</v>
      </c>
      <c r="H39" s="76">
        <f t="shared" si="62"/>
        <v>46115</v>
      </c>
      <c r="I39" s="76">
        <f t="shared" si="63"/>
        <v>46116</v>
      </c>
      <c r="J39" s="76">
        <f t="shared" ref="J39:J40" si="66">G39+4</f>
        <v>46117</v>
      </c>
      <c r="K39" s="76">
        <f t="shared" ref="K39:K40" si="67">G39+5</f>
        <v>46118</v>
      </c>
      <c r="L39" s="77"/>
      <c r="M39"/>
      <c r="N39"/>
      <c r="O39"/>
      <c r="P39"/>
      <c r="Q39"/>
      <c r="R39"/>
      <c r="S39"/>
      <c r="T39"/>
      <c r="U39"/>
      <c r="V39"/>
    </row>
    <row r="40" spans="1:27" s="12" customFormat="1" ht="15.75" customHeight="1">
      <c r="A40" s="24"/>
      <c r="B40" s="26" t="s">
        <v>232</v>
      </c>
      <c r="C40" s="27" t="s">
        <v>233</v>
      </c>
      <c r="D40" s="41" t="s">
        <v>272</v>
      </c>
      <c r="E40" s="32">
        <v>46118</v>
      </c>
      <c r="F40" s="32">
        <v>46119</v>
      </c>
      <c r="G40" s="3">
        <v>46120</v>
      </c>
      <c r="H40" s="3">
        <f t="shared" ref="H40:H41" si="68">G40+2</f>
        <v>46122</v>
      </c>
      <c r="I40" s="3">
        <f t="shared" ref="I40" si="69">G40+3</f>
        <v>46123</v>
      </c>
      <c r="J40" s="3">
        <f t="shared" si="66"/>
        <v>46124</v>
      </c>
      <c r="K40" s="3">
        <f t="shared" si="67"/>
        <v>46125</v>
      </c>
      <c r="L40" s="58"/>
      <c r="M40"/>
      <c r="N40"/>
      <c r="O40"/>
      <c r="P40"/>
      <c r="Q40"/>
      <c r="R40"/>
      <c r="S40"/>
      <c r="T40"/>
      <c r="U40"/>
      <c r="V40"/>
    </row>
    <row r="41" spans="1:27" s="12" customFormat="1" ht="15.75" customHeight="1">
      <c r="A41" s="24"/>
      <c r="B41" s="78" t="s">
        <v>150</v>
      </c>
      <c r="C41" s="79" t="s">
        <v>151</v>
      </c>
      <c r="D41" s="79" t="s">
        <v>285</v>
      </c>
      <c r="E41" s="80">
        <v>46125</v>
      </c>
      <c r="F41" s="80">
        <v>46126</v>
      </c>
      <c r="G41" s="80">
        <v>46127</v>
      </c>
      <c r="H41" s="76">
        <f t="shared" si="68"/>
        <v>46129</v>
      </c>
      <c r="I41" s="76">
        <f>G41+3</f>
        <v>46130</v>
      </c>
      <c r="J41" s="76">
        <f t="shared" ref="J41:J42" si="70">G41+4</f>
        <v>46131</v>
      </c>
      <c r="K41" s="76">
        <f t="shared" ref="K41:K42" si="71">G41+5</f>
        <v>46132</v>
      </c>
      <c r="L41" s="77"/>
      <c r="M41"/>
      <c r="N41"/>
      <c r="O41"/>
      <c r="P41"/>
      <c r="Q41"/>
      <c r="R41"/>
      <c r="S41"/>
      <c r="T41"/>
      <c r="U41"/>
      <c r="V41"/>
    </row>
    <row r="42" spans="1:27" s="12" customFormat="1" ht="15.75" customHeight="1">
      <c r="A42" s="24"/>
      <c r="B42" s="26" t="s">
        <v>232</v>
      </c>
      <c r="C42" s="27" t="s">
        <v>233</v>
      </c>
      <c r="D42" s="41" t="s">
        <v>297</v>
      </c>
      <c r="E42" s="32">
        <v>46132</v>
      </c>
      <c r="F42" s="32">
        <v>46133</v>
      </c>
      <c r="G42" s="3">
        <v>46134</v>
      </c>
      <c r="H42" s="3">
        <f t="shared" ref="H42:H43" si="72">G42+2</f>
        <v>46136</v>
      </c>
      <c r="I42" s="3">
        <f t="shared" ref="I42" si="73">G42+3</f>
        <v>46137</v>
      </c>
      <c r="J42" s="3">
        <f t="shared" si="70"/>
        <v>46138</v>
      </c>
      <c r="K42" s="3">
        <f t="shared" si="71"/>
        <v>46139</v>
      </c>
      <c r="L42" s="58"/>
      <c r="M42"/>
      <c r="N42"/>
      <c r="O42"/>
      <c r="P42"/>
      <c r="Q42"/>
      <c r="R42"/>
      <c r="S42"/>
      <c r="T42"/>
      <c r="U42"/>
      <c r="V42"/>
    </row>
    <row r="43" spans="1:27" s="12" customFormat="1" ht="15.75" customHeight="1">
      <c r="A43" s="24"/>
      <c r="B43" s="78" t="s">
        <v>150</v>
      </c>
      <c r="C43" s="79" t="s">
        <v>151</v>
      </c>
      <c r="D43" s="79" t="s">
        <v>316</v>
      </c>
      <c r="E43" s="80">
        <v>46141</v>
      </c>
      <c r="F43" s="80">
        <v>46142</v>
      </c>
      <c r="G43" s="80">
        <v>46143</v>
      </c>
      <c r="H43" s="76">
        <f t="shared" si="72"/>
        <v>46145</v>
      </c>
      <c r="I43" s="76">
        <f>G43+3</f>
        <v>46146</v>
      </c>
      <c r="J43" s="76">
        <f t="shared" ref="J43" si="74">G43+4</f>
        <v>46147</v>
      </c>
      <c r="K43" s="76">
        <f t="shared" ref="K43" si="75">G43+5</f>
        <v>46148</v>
      </c>
      <c r="L43" s="77"/>
      <c r="M43"/>
      <c r="N43"/>
      <c r="O43"/>
      <c r="P43"/>
      <c r="Q43"/>
      <c r="R43"/>
      <c r="S43"/>
      <c r="T43"/>
      <c r="U43"/>
      <c r="V43"/>
    </row>
    <row r="44" spans="1:27" s="12" customFormat="1" ht="15.75" customHeight="1">
      <c r="A44" s="24"/>
      <c r="B44" s="57"/>
      <c r="C44" s="46"/>
      <c r="D44" s="46"/>
      <c r="E44" s="63"/>
      <c r="F44" s="63"/>
      <c r="G44" s="63"/>
      <c r="H44" s="47"/>
      <c r="I44" s="47"/>
      <c r="J44" s="47"/>
      <c r="K44" s="47"/>
      <c r="L44" s="5"/>
      <c r="M44" s="5"/>
      <c r="N44" s="5"/>
      <c r="O44" s="5"/>
      <c r="P44" s="5"/>
      <c r="Q44" s="58"/>
      <c r="R44"/>
      <c r="S44"/>
      <c r="T44"/>
      <c r="U44"/>
      <c r="V44"/>
      <c r="W44"/>
      <c r="X44"/>
      <c r="Y44"/>
      <c r="Z44"/>
      <c r="AA44"/>
    </row>
    <row r="45" spans="1:27">
      <c r="A45" s="23"/>
      <c r="B45" s="9" t="s">
        <v>82</v>
      </c>
      <c r="C45" s="9"/>
      <c r="D45" s="9"/>
      <c r="E45" s="10" t="s">
        <v>18</v>
      </c>
      <c r="F45" s="10" t="s">
        <v>13</v>
      </c>
      <c r="G45" s="9">
        <v>2</v>
      </c>
      <c r="H45" s="9">
        <v>5</v>
      </c>
      <c r="I45" s="9">
        <v>10</v>
      </c>
      <c r="J45" s="9">
        <v>11</v>
      </c>
      <c r="K45" s="9">
        <v>21</v>
      </c>
      <c r="L45" s="9">
        <v>24</v>
      </c>
      <c r="M45" s="10">
        <v>26</v>
      </c>
    </row>
    <row r="46" spans="1:27">
      <c r="A46" s="23"/>
      <c r="B46" s="19" t="s">
        <v>24</v>
      </c>
      <c r="C46" s="20"/>
      <c r="D46" s="21"/>
      <c r="E46" s="18" t="s">
        <v>35</v>
      </c>
      <c r="F46" s="18" t="s">
        <v>34</v>
      </c>
      <c r="G46" s="18" t="s">
        <v>37</v>
      </c>
      <c r="H46" s="18" t="s">
        <v>228</v>
      </c>
      <c r="I46" s="18" t="s">
        <v>229</v>
      </c>
      <c r="J46" s="18" t="s">
        <v>70</v>
      </c>
      <c r="K46" s="18" t="s">
        <v>38</v>
      </c>
      <c r="L46" s="18" t="s">
        <v>39</v>
      </c>
      <c r="M46" s="18" t="s">
        <v>40</v>
      </c>
    </row>
    <row r="47" spans="1:27" s="12" customFormat="1" ht="15.75" customHeight="1">
      <c r="A47" s="24"/>
      <c r="B47" s="29" t="s">
        <v>168</v>
      </c>
      <c r="C47" s="2" t="s">
        <v>170</v>
      </c>
      <c r="D47" s="2" t="s">
        <v>172</v>
      </c>
      <c r="E47" s="3">
        <v>46040</v>
      </c>
      <c r="F47" s="3">
        <v>46042</v>
      </c>
      <c r="G47" s="3" t="s">
        <v>23</v>
      </c>
      <c r="H47" s="3" t="s">
        <v>23</v>
      </c>
      <c r="I47" s="3" t="s">
        <v>23</v>
      </c>
      <c r="J47" s="3" t="s">
        <v>23</v>
      </c>
      <c r="K47" s="3">
        <f t="shared" ref="K47:K54" si="76">F47+21</f>
        <v>46063</v>
      </c>
      <c r="L47" s="3">
        <f t="shared" ref="L47:L54" si="77">F47+24</f>
        <v>46066</v>
      </c>
      <c r="M47" s="3">
        <f t="shared" ref="M47:M54" si="78">F47+26</f>
        <v>46068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</row>
    <row r="48" spans="1:27" s="12" customFormat="1" ht="15.75" customHeight="1">
      <c r="A48" s="24"/>
      <c r="B48" s="1" t="s">
        <v>129</v>
      </c>
      <c r="C48" s="2" t="s">
        <v>41</v>
      </c>
      <c r="D48" s="2" t="s">
        <v>178</v>
      </c>
      <c r="E48" s="3">
        <v>46049</v>
      </c>
      <c r="F48" s="3">
        <v>46050</v>
      </c>
      <c r="G48" s="3" t="s">
        <v>23</v>
      </c>
      <c r="H48" s="3" t="s">
        <v>23</v>
      </c>
      <c r="I48" s="3" t="s">
        <v>23</v>
      </c>
      <c r="J48" s="3" t="s">
        <v>23</v>
      </c>
      <c r="K48" s="3">
        <f t="shared" si="76"/>
        <v>46071</v>
      </c>
      <c r="L48" s="3">
        <f t="shared" si="77"/>
        <v>46074</v>
      </c>
      <c r="M48" s="3">
        <f t="shared" si="78"/>
        <v>46076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</row>
    <row r="49" spans="1:27" s="12" customFormat="1" ht="15.75" customHeight="1">
      <c r="A49" s="24"/>
      <c r="B49" s="1" t="s">
        <v>221</v>
      </c>
      <c r="C49" s="2" t="s">
        <v>220</v>
      </c>
      <c r="D49" s="2" t="s">
        <v>178</v>
      </c>
      <c r="E49" s="32">
        <v>46052</v>
      </c>
      <c r="F49" s="3">
        <v>46053</v>
      </c>
      <c r="G49" s="3" t="s">
        <v>23</v>
      </c>
      <c r="H49" s="3" t="s">
        <v>23</v>
      </c>
      <c r="I49" s="3" t="s">
        <v>23</v>
      </c>
      <c r="J49" s="3" t="s">
        <v>23</v>
      </c>
      <c r="K49" s="3">
        <f t="shared" si="76"/>
        <v>46074</v>
      </c>
      <c r="L49" s="15">
        <f t="shared" si="77"/>
        <v>46077</v>
      </c>
      <c r="M49" s="15">
        <f t="shared" si="78"/>
        <v>46079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12" customFormat="1" ht="15.75" customHeight="1">
      <c r="A50" s="24"/>
      <c r="B50" s="38" t="s">
        <v>250</v>
      </c>
      <c r="C50" s="30" t="s">
        <v>251</v>
      </c>
      <c r="D50" s="30" t="s">
        <v>178</v>
      </c>
      <c r="E50" s="3">
        <v>46066</v>
      </c>
      <c r="F50" s="3">
        <v>46065</v>
      </c>
      <c r="G50" s="3" t="s">
        <v>23</v>
      </c>
      <c r="H50" s="3" t="s">
        <v>23</v>
      </c>
      <c r="I50" s="3" t="s">
        <v>23</v>
      </c>
      <c r="J50" s="3" t="s">
        <v>23</v>
      </c>
      <c r="K50" s="3">
        <f t="shared" si="76"/>
        <v>46086</v>
      </c>
      <c r="L50" s="15">
        <f t="shared" si="77"/>
        <v>46089</v>
      </c>
      <c r="M50" s="15">
        <f t="shared" si="78"/>
        <v>46091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 s="12" customFormat="1" ht="15.75" customHeight="1">
      <c r="A51" s="24"/>
      <c r="B51" s="17" t="s">
        <v>136</v>
      </c>
      <c r="C51" s="2" t="s">
        <v>169</v>
      </c>
      <c r="D51" s="69" t="s">
        <v>196</v>
      </c>
      <c r="E51" s="3">
        <v>46077</v>
      </c>
      <c r="F51" s="3">
        <v>46078</v>
      </c>
      <c r="G51" s="3" t="s">
        <v>23</v>
      </c>
      <c r="H51" s="3" t="s">
        <v>23</v>
      </c>
      <c r="I51" s="3" t="s">
        <v>23</v>
      </c>
      <c r="J51" s="3" t="s">
        <v>23</v>
      </c>
      <c r="K51" s="3">
        <f t="shared" si="76"/>
        <v>46099</v>
      </c>
      <c r="L51" s="15">
        <f t="shared" si="77"/>
        <v>46102</v>
      </c>
      <c r="M51" s="15">
        <f t="shared" si="78"/>
        <v>46104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 s="12" customFormat="1" ht="15.75" customHeight="1">
      <c r="A52" s="24"/>
      <c r="B52" s="26" t="s">
        <v>277</v>
      </c>
      <c r="C52" s="2" t="s">
        <v>278</v>
      </c>
      <c r="D52" s="2" t="s">
        <v>231</v>
      </c>
      <c r="E52" s="32">
        <v>46079</v>
      </c>
      <c r="F52" s="3">
        <v>46080</v>
      </c>
      <c r="G52" s="3" t="s">
        <v>23</v>
      </c>
      <c r="H52" s="3" t="s">
        <v>23</v>
      </c>
      <c r="I52" s="3" t="s">
        <v>23</v>
      </c>
      <c r="J52" s="3" t="s">
        <v>23</v>
      </c>
      <c r="K52" s="3">
        <f t="shared" si="76"/>
        <v>46101</v>
      </c>
      <c r="L52" s="15">
        <f t="shared" si="77"/>
        <v>46104</v>
      </c>
      <c r="M52" s="15">
        <f t="shared" si="78"/>
        <v>46106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 ht="15.75" customHeight="1">
      <c r="A53" s="24"/>
      <c r="B53" s="38" t="s">
        <v>138</v>
      </c>
      <c r="C53" s="30" t="s">
        <v>98</v>
      </c>
      <c r="D53" s="30" t="s">
        <v>180</v>
      </c>
      <c r="E53" s="3">
        <v>46083</v>
      </c>
      <c r="F53" s="3">
        <v>46085</v>
      </c>
      <c r="G53" s="3" t="s">
        <v>23</v>
      </c>
      <c r="H53" s="3" t="s">
        <v>23</v>
      </c>
      <c r="I53" s="3" t="s">
        <v>23</v>
      </c>
      <c r="J53" s="3" t="s">
        <v>23</v>
      </c>
      <c r="K53" s="3">
        <f t="shared" si="76"/>
        <v>46106</v>
      </c>
      <c r="L53" s="3">
        <f t="shared" si="77"/>
        <v>46109</v>
      </c>
      <c r="M53" s="3">
        <f t="shared" si="78"/>
        <v>46111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>
      <c r="A54" s="24"/>
      <c r="B54" s="29" t="s">
        <v>168</v>
      </c>
      <c r="C54" s="2" t="s">
        <v>170</v>
      </c>
      <c r="D54" s="2" t="s">
        <v>223</v>
      </c>
      <c r="E54" s="3">
        <v>46090</v>
      </c>
      <c r="F54" s="3">
        <v>46091</v>
      </c>
      <c r="G54" s="3" t="s">
        <v>23</v>
      </c>
      <c r="H54" s="3" t="s">
        <v>23</v>
      </c>
      <c r="I54" s="3" t="s">
        <v>23</v>
      </c>
      <c r="J54" s="3" t="s">
        <v>23</v>
      </c>
      <c r="K54" s="3">
        <f t="shared" si="76"/>
        <v>46112</v>
      </c>
      <c r="L54" s="3">
        <f t="shared" si="77"/>
        <v>46115</v>
      </c>
      <c r="M54" s="3">
        <f t="shared" si="78"/>
        <v>46117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4"/>
      <c r="B55" s="29" t="s">
        <v>270</v>
      </c>
      <c r="C55" s="2"/>
      <c r="D55" s="2"/>
      <c r="E55" s="3">
        <v>46094</v>
      </c>
      <c r="F55" s="3">
        <v>46095</v>
      </c>
      <c r="G55" s="3" t="s">
        <v>23</v>
      </c>
      <c r="H55" s="3" t="s">
        <v>23</v>
      </c>
      <c r="I55" s="3" t="s">
        <v>23</v>
      </c>
      <c r="J55" s="3" t="s">
        <v>23</v>
      </c>
      <c r="K55" s="3">
        <f t="shared" ref="K55:K57" si="79">F55+21</f>
        <v>46116</v>
      </c>
      <c r="L55" s="3">
        <f t="shared" ref="L55:L57" si="80">F55+24</f>
        <v>46119</v>
      </c>
      <c r="M55" s="3">
        <f t="shared" ref="M55:M57" si="81">F55+26</f>
        <v>46121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 ht="15.75" customHeight="1">
      <c r="A56" s="24"/>
      <c r="B56" s="1" t="s">
        <v>221</v>
      </c>
      <c r="C56" s="2" t="s">
        <v>220</v>
      </c>
      <c r="D56" s="2" t="s">
        <v>180</v>
      </c>
      <c r="E56" s="32">
        <v>46104</v>
      </c>
      <c r="F56" s="3">
        <v>46106</v>
      </c>
      <c r="G56" s="3" t="s">
        <v>23</v>
      </c>
      <c r="H56" s="3" t="s">
        <v>23</v>
      </c>
      <c r="I56" s="3" t="s">
        <v>23</v>
      </c>
      <c r="J56" s="3" t="s">
        <v>23</v>
      </c>
      <c r="K56" s="3">
        <f t="shared" si="79"/>
        <v>46127</v>
      </c>
      <c r="L56" s="15">
        <f t="shared" si="80"/>
        <v>46130</v>
      </c>
      <c r="M56" s="15">
        <f t="shared" si="81"/>
        <v>46132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2" customFormat="1" ht="15.75" customHeight="1">
      <c r="A57" s="24"/>
      <c r="B57" s="38" t="s">
        <v>250</v>
      </c>
      <c r="C57" s="30" t="s">
        <v>251</v>
      </c>
      <c r="D57" s="30" t="s">
        <v>180</v>
      </c>
      <c r="E57" s="3">
        <v>46115</v>
      </c>
      <c r="F57" s="3">
        <v>46116</v>
      </c>
      <c r="G57" s="3" t="s">
        <v>23</v>
      </c>
      <c r="H57" s="3" t="s">
        <v>23</v>
      </c>
      <c r="I57" s="3" t="s">
        <v>23</v>
      </c>
      <c r="J57" s="3" t="s">
        <v>23</v>
      </c>
      <c r="K57" s="3">
        <f t="shared" si="79"/>
        <v>46137</v>
      </c>
      <c r="L57" s="15">
        <f t="shared" si="80"/>
        <v>46140</v>
      </c>
      <c r="M57" s="15">
        <f t="shared" si="81"/>
        <v>46142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2" customFormat="1" ht="15.75" customHeight="1">
      <c r="A58" s="24"/>
      <c r="B58" s="38" t="s">
        <v>298</v>
      </c>
      <c r="C58" s="30" t="s">
        <v>299</v>
      </c>
      <c r="D58" s="30" t="s">
        <v>173</v>
      </c>
      <c r="E58" s="3">
        <v>46115</v>
      </c>
      <c r="F58" s="3">
        <v>46116</v>
      </c>
      <c r="G58" s="3" t="s">
        <v>23</v>
      </c>
      <c r="H58" s="3" t="s">
        <v>23</v>
      </c>
      <c r="I58" s="3" t="s">
        <v>23</v>
      </c>
      <c r="J58" s="3" t="s">
        <v>23</v>
      </c>
      <c r="K58" s="3">
        <f t="shared" ref="K58:K59" si="82">F58+21</f>
        <v>46137</v>
      </c>
      <c r="L58" s="15">
        <f t="shared" ref="L58:L59" si="83">F58+24</f>
        <v>46140</v>
      </c>
      <c r="M58" s="15">
        <f t="shared" ref="M58:M59" si="84">F58+26</f>
        <v>46142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2" customFormat="1" ht="15.75" customHeight="1">
      <c r="A59" s="24"/>
      <c r="B59" s="26" t="s">
        <v>277</v>
      </c>
      <c r="C59" s="2" t="s">
        <v>278</v>
      </c>
      <c r="D59" s="2" t="s">
        <v>317</v>
      </c>
      <c r="E59" s="32">
        <v>46122</v>
      </c>
      <c r="F59" s="3">
        <v>46123</v>
      </c>
      <c r="G59" s="3" t="s">
        <v>23</v>
      </c>
      <c r="H59" s="3" t="s">
        <v>23</v>
      </c>
      <c r="I59" s="3" t="s">
        <v>23</v>
      </c>
      <c r="J59" s="3" t="s">
        <v>23</v>
      </c>
      <c r="K59" s="3">
        <f t="shared" si="82"/>
        <v>46144</v>
      </c>
      <c r="L59" s="15">
        <f t="shared" si="83"/>
        <v>46147</v>
      </c>
      <c r="M59" s="15">
        <f t="shared" si="84"/>
        <v>46149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2" customFormat="1" ht="15.75" customHeight="1">
      <c r="A60" s="24"/>
      <c r="B60" s="51"/>
      <c r="C60" s="48"/>
      <c r="D60" s="48"/>
      <c r="E60" s="5"/>
      <c r="F60" s="5"/>
      <c r="G60" s="42"/>
      <c r="H60" s="42"/>
      <c r="I60" s="42"/>
      <c r="J60" s="42"/>
      <c r="K60" s="42"/>
      <c r="L60" s="42"/>
      <c r="M60" s="42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2" customFormat="1" ht="15.75" customHeight="1">
      <c r="A61" s="24"/>
      <c r="B61" s="10" t="s">
        <v>32</v>
      </c>
      <c r="C61" s="8"/>
      <c r="D61" s="8"/>
      <c r="E61" s="10" t="s">
        <v>18</v>
      </c>
      <c r="F61" s="10" t="s">
        <v>13</v>
      </c>
      <c r="G61" s="9">
        <v>3</v>
      </c>
      <c r="H61" s="9">
        <v>5</v>
      </c>
      <c r="I61" s="9">
        <v>8</v>
      </c>
      <c r="J61" s="9">
        <v>13</v>
      </c>
      <c r="K61" s="9">
        <v>21</v>
      </c>
      <c r="L61" s="9">
        <v>24</v>
      </c>
      <c r="M61" s="9">
        <v>26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 s="23"/>
      <c r="B62" s="81" t="s">
        <v>33</v>
      </c>
      <c r="C62" s="82"/>
      <c r="D62" s="83"/>
      <c r="E62" s="18" t="s">
        <v>34</v>
      </c>
      <c r="F62" s="18" t="s">
        <v>35</v>
      </c>
      <c r="G62" s="18" t="s">
        <v>36</v>
      </c>
      <c r="H62" s="18" t="s">
        <v>37</v>
      </c>
      <c r="I62" s="18" t="s">
        <v>52</v>
      </c>
      <c r="J62" s="18" t="s">
        <v>61</v>
      </c>
      <c r="K62" s="18" t="s">
        <v>38</v>
      </c>
      <c r="L62" s="18" t="s">
        <v>39</v>
      </c>
      <c r="M62" s="18" t="s">
        <v>40</v>
      </c>
    </row>
    <row r="63" spans="1:27" s="53" customFormat="1">
      <c r="A63" s="52"/>
      <c r="B63" s="29" t="s">
        <v>146</v>
      </c>
      <c r="C63" s="2" t="s">
        <v>147</v>
      </c>
      <c r="D63" s="16" t="s">
        <v>178</v>
      </c>
      <c r="E63" s="3">
        <v>46041</v>
      </c>
      <c r="F63" s="3">
        <v>46043</v>
      </c>
      <c r="G63" s="3" t="s">
        <v>23</v>
      </c>
      <c r="H63" s="3" t="s">
        <v>23</v>
      </c>
      <c r="I63" s="3" t="s">
        <v>23</v>
      </c>
      <c r="J63" s="3" t="s">
        <v>23</v>
      </c>
      <c r="K63" s="3">
        <f>F63+28</f>
        <v>46071</v>
      </c>
      <c r="L63" s="15">
        <f>F63+26</f>
        <v>46069</v>
      </c>
      <c r="M63" s="15">
        <f t="shared" ref="M63" si="85">F63+25</f>
        <v>46068</v>
      </c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spans="1:27" s="53" customFormat="1">
      <c r="A64" s="52"/>
      <c r="B64" s="29" t="s">
        <v>156</v>
      </c>
      <c r="C64" s="30" t="s">
        <v>157</v>
      </c>
      <c r="D64" s="28" t="s">
        <v>173</v>
      </c>
      <c r="E64" s="32">
        <v>46048</v>
      </c>
      <c r="F64" s="32">
        <v>46049</v>
      </c>
      <c r="G64" s="32" t="s">
        <v>23</v>
      </c>
      <c r="H64" s="32" t="s">
        <v>23</v>
      </c>
      <c r="I64" s="32" t="s">
        <v>23</v>
      </c>
      <c r="J64" s="32" t="s">
        <v>23</v>
      </c>
      <c r="K64" s="32">
        <f>F64+21</f>
        <v>46070</v>
      </c>
      <c r="L64" s="32">
        <f>F64+24</f>
        <v>46073</v>
      </c>
      <c r="M64" s="32">
        <f>F64+26</f>
        <v>46075</v>
      </c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spans="1:26" s="53" customFormat="1">
      <c r="A65" s="52"/>
      <c r="B65" s="29" t="s">
        <v>166</v>
      </c>
      <c r="C65" s="41" t="s">
        <v>167</v>
      </c>
      <c r="D65" s="28" t="s">
        <v>178</v>
      </c>
      <c r="E65" s="32">
        <v>46059</v>
      </c>
      <c r="F65" s="32">
        <v>46060</v>
      </c>
      <c r="G65" s="32" t="s">
        <v>23</v>
      </c>
      <c r="H65" s="32" t="s">
        <v>23</v>
      </c>
      <c r="I65" s="32" t="s">
        <v>23</v>
      </c>
      <c r="J65" s="32" t="s">
        <v>23</v>
      </c>
      <c r="K65" s="32">
        <f>F65+21</f>
        <v>46081</v>
      </c>
      <c r="L65" s="32">
        <f>F65+24</f>
        <v>46084</v>
      </c>
      <c r="M65" s="32">
        <f>F65+26</f>
        <v>46086</v>
      </c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spans="1:26" s="53" customFormat="1">
      <c r="A66" s="52"/>
      <c r="B66" s="29" t="s">
        <v>158</v>
      </c>
      <c r="C66" s="30" t="s">
        <v>159</v>
      </c>
      <c r="D66" s="28" t="s">
        <v>180</v>
      </c>
      <c r="E66" s="32">
        <v>46066</v>
      </c>
      <c r="F66" s="32">
        <v>46067</v>
      </c>
      <c r="G66" s="32" t="s">
        <v>23</v>
      </c>
      <c r="H66" s="32" t="s">
        <v>23</v>
      </c>
      <c r="I66" s="32" t="s">
        <v>23</v>
      </c>
      <c r="J66" s="32" t="s">
        <v>23</v>
      </c>
      <c r="K66" s="32">
        <f>F66+21</f>
        <v>46088</v>
      </c>
      <c r="L66" s="32">
        <f>F66+24</f>
        <v>46091</v>
      </c>
      <c r="M66" s="32">
        <f>F66+26</f>
        <v>46093</v>
      </c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spans="1:26">
      <c r="B67" s="40" t="s">
        <v>83</v>
      </c>
      <c r="C67" s="41" t="s">
        <v>85</v>
      </c>
      <c r="D67" s="28" t="s">
        <v>178</v>
      </c>
      <c r="E67" s="3">
        <v>46079</v>
      </c>
      <c r="F67" s="3">
        <v>46080</v>
      </c>
      <c r="G67" s="3" t="s">
        <v>23</v>
      </c>
      <c r="H67" s="3" t="s">
        <v>23</v>
      </c>
      <c r="I67" s="3" t="s">
        <v>23</v>
      </c>
      <c r="J67" s="3" t="s">
        <v>23</v>
      </c>
      <c r="K67" s="3">
        <f>F67+21</f>
        <v>46101</v>
      </c>
      <c r="L67" s="15">
        <f>F67+24</f>
        <v>46104</v>
      </c>
      <c r="M67" s="15">
        <f>F67+26</f>
        <v>46106</v>
      </c>
    </row>
    <row r="68" spans="1:26">
      <c r="B68" s="56" t="s">
        <v>84</v>
      </c>
      <c r="C68" s="30"/>
      <c r="D68" s="28"/>
      <c r="E68" s="33" t="s">
        <v>23</v>
      </c>
      <c r="F68" s="33" t="s">
        <v>23</v>
      </c>
      <c r="G68" s="3" t="s">
        <v>23</v>
      </c>
      <c r="H68" s="3" t="s">
        <v>23</v>
      </c>
      <c r="I68" s="3" t="s">
        <v>23</v>
      </c>
      <c r="J68" s="3" t="s">
        <v>23</v>
      </c>
      <c r="K68" s="33" t="s">
        <v>23</v>
      </c>
      <c r="L68" s="33" t="s">
        <v>23</v>
      </c>
      <c r="M68" s="33" t="s">
        <v>23</v>
      </c>
    </row>
    <row r="69" spans="1:26">
      <c r="B69" s="56" t="s">
        <v>84</v>
      </c>
      <c r="C69" s="30"/>
      <c r="D69" s="28"/>
      <c r="E69" s="33" t="s">
        <v>23</v>
      </c>
      <c r="F69" s="33" t="s">
        <v>23</v>
      </c>
      <c r="G69" s="33" t="s">
        <v>23</v>
      </c>
      <c r="H69" s="33" t="s">
        <v>23</v>
      </c>
      <c r="I69" s="33" t="s">
        <v>23</v>
      </c>
      <c r="J69" s="33" t="s">
        <v>23</v>
      </c>
      <c r="K69" s="33"/>
      <c r="L69" s="33" t="s">
        <v>23</v>
      </c>
      <c r="M69" s="33" t="s">
        <v>23</v>
      </c>
    </row>
    <row r="70" spans="1:26">
      <c r="B70" s="56" t="s">
        <v>84</v>
      </c>
      <c r="C70" s="2"/>
      <c r="D70" s="16"/>
      <c r="E70" s="33" t="s">
        <v>23</v>
      </c>
      <c r="F70" s="33" t="s">
        <v>23</v>
      </c>
      <c r="G70" s="33" t="s">
        <v>23</v>
      </c>
      <c r="H70" s="33" t="s">
        <v>23</v>
      </c>
      <c r="I70" s="3" t="s">
        <v>23</v>
      </c>
      <c r="J70" s="33" t="s">
        <v>23</v>
      </c>
      <c r="K70" s="33" t="s">
        <v>23</v>
      </c>
      <c r="L70" s="33" t="s">
        <v>23</v>
      </c>
      <c r="M70" s="33" t="s">
        <v>23</v>
      </c>
    </row>
    <row r="71" spans="1:26">
      <c r="B71" s="29" t="s">
        <v>320</v>
      </c>
      <c r="C71" s="41" t="s">
        <v>167</v>
      </c>
      <c r="D71" s="28" t="s">
        <v>237</v>
      </c>
      <c r="E71" s="32">
        <v>46108</v>
      </c>
      <c r="F71" s="32">
        <v>46109</v>
      </c>
      <c r="G71" s="32" t="s">
        <v>23</v>
      </c>
      <c r="H71" s="32" t="s">
        <v>23</v>
      </c>
      <c r="I71" s="32" t="s">
        <v>23</v>
      </c>
      <c r="J71" s="32" t="s">
        <v>23</v>
      </c>
      <c r="K71" s="32">
        <f>F71+21</f>
        <v>46130</v>
      </c>
      <c r="L71" s="32">
        <f>F71+24</f>
        <v>46133</v>
      </c>
      <c r="M71" s="32">
        <f>F71+26</f>
        <v>46135</v>
      </c>
    </row>
    <row r="72" spans="1:26">
      <c r="B72" s="29" t="s">
        <v>158</v>
      </c>
      <c r="C72" s="30" t="s">
        <v>159</v>
      </c>
      <c r="D72" s="28" t="s">
        <v>224</v>
      </c>
      <c r="E72" s="32">
        <v>46114</v>
      </c>
      <c r="F72" s="32">
        <v>46115</v>
      </c>
      <c r="G72" s="32" t="s">
        <v>23</v>
      </c>
      <c r="H72" s="32" t="s">
        <v>23</v>
      </c>
      <c r="I72" s="32" t="s">
        <v>23</v>
      </c>
      <c r="J72" s="32" t="s">
        <v>23</v>
      </c>
      <c r="K72" s="32">
        <f>F72+21</f>
        <v>46136</v>
      </c>
      <c r="L72" s="32">
        <f>F72+24</f>
        <v>46139</v>
      </c>
      <c r="M72" s="32">
        <f>F72+26</f>
        <v>46141</v>
      </c>
    </row>
    <row r="73" spans="1:26">
      <c r="B73" s="56" t="s">
        <v>84</v>
      </c>
      <c r="C73" s="30"/>
      <c r="D73" s="28"/>
      <c r="E73" s="32"/>
      <c r="F73" s="32"/>
      <c r="G73" s="32"/>
      <c r="H73" s="32"/>
      <c r="I73" s="32"/>
      <c r="J73" s="32"/>
      <c r="K73" s="32"/>
      <c r="L73" s="32"/>
      <c r="M73" s="32"/>
    </row>
    <row r="74" spans="1:26">
      <c r="B74" s="17" t="s">
        <v>136</v>
      </c>
      <c r="C74" s="30" t="s">
        <v>288</v>
      </c>
      <c r="D74" s="28" t="s">
        <v>289</v>
      </c>
      <c r="E74" s="3">
        <v>46122</v>
      </c>
      <c r="F74" s="3">
        <v>46123</v>
      </c>
      <c r="G74" s="32"/>
      <c r="H74" s="32"/>
      <c r="I74" s="32"/>
      <c r="J74" s="32"/>
      <c r="K74" s="32">
        <f>F74+21</f>
        <v>46144</v>
      </c>
      <c r="L74" s="32">
        <f>F74+24</f>
        <v>46147</v>
      </c>
      <c r="M74" s="32">
        <f>F74+26</f>
        <v>46149</v>
      </c>
    </row>
    <row r="75" spans="1:26">
      <c r="B75" s="40" t="s">
        <v>83</v>
      </c>
      <c r="C75" s="41" t="s">
        <v>85</v>
      </c>
      <c r="D75" s="28" t="s">
        <v>180</v>
      </c>
      <c r="E75" s="3">
        <v>46127</v>
      </c>
      <c r="F75" s="3">
        <v>46128</v>
      </c>
      <c r="G75" s="3" t="s">
        <v>23</v>
      </c>
      <c r="H75" s="3" t="s">
        <v>23</v>
      </c>
      <c r="I75" s="3" t="s">
        <v>23</v>
      </c>
      <c r="J75" s="3" t="s">
        <v>23</v>
      </c>
      <c r="K75" s="3">
        <f>F75+21</f>
        <v>46149</v>
      </c>
      <c r="L75" s="15">
        <f>F75+24</f>
        <v>46152</v>
      </c>
      <c r="M75" s="15">
        <f>F75+26</f>
        <v>46154</v>
      </c>
    </row>
    <row r="76" spans="1:26">
      <c r="B76" s="56" t="s">
        <v>84</v>
      </c>
      <c r="C76" s="30"/>
      <c r="D76" s="28"/>
      <c r="E76" s="33" t="s">
        <v>23</v>
      </c>
      <c r="F76" s="33" t="s">
        <v>23</v>
      </c>
      <c r="G76" s="3" t="s">
        <v>23</v>
      </c>
      <c r="H76" s="3" t="s">
        <v>23</v>
      </c>
      <c r="I76" s="3" t="s">
        <v>23</v>
      </c>
      <c r="J76" s="3" t="s">
        <v>23</v>
      </c>
      <c r="K76" s="33" t="s">
        <v>23</v>
      </c>
      <c r="L76" s="33" t="s">
        <v>23</v>
      </c>
      <c r="M76" s="33" t="s">
        <v>23</v>
      </c>
    </row>
    <row r="77" spans="1:26">
      <c r="B77" s="56" t="s">
        <v>84</v>
      </c>
      <c r="C77" s="30"/>
      <c r="D77" s="28"/>
      <c r="E77" s="33" t="s">
        <v>23</v>
      </c>
      <c r="F77" s="33" t="s">
        <v>23</v>
      </c>
      <c r="G77" s="3" t="s">
        <v>23</v>
      </c>
      <c r="H77" s="3" t="s">
        <v>23</v>
      </c>
      <c r="I77" s="3" t="s">
        <v>23</v>
      </c>
      <c r="J77" s="3" t="s">
        <v>23</v>
      </c>
      <c r="K77" s="33" t="s">
        <v>23</v>
      </c>
      <c r="L77" s="33" t="s">
        <v>23</v>
      </c>
      <c r="M77" s="33" t="s">
        <v>23</v>
      </c>
    </row>
    <row r="78" spans="1:26" s="53" customFormat="1">
      <c r="A78" s="52"/>
      <c r="B78" s="35"/>
      <c r="C78" s="48"/>
      <c r="D78" s="48"/>
      <c r="E78" s="42"/>
      <c r="F78" s="42"/>
      <c r="G78" s="42"/>
      <c r="H78" s="42"/>
      <c r="I78" s="42"/>
      <c r="J78" s="42"/>
      <c r="K78" s="42"/>
      <c r="L78" s="42"/>
      <c r="M78" s="42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spans="1:26">
      <c r="A79" s="23"/>
      <c r="B79" s="10" t="s">
        <v>72</v>
      </c>
      <c r="C79" s="10"/>
      <c r="D79" s="10"/>
      <c r="E79" s="10" t="s">
        <v>18</v>
      </c>
      <c r="F79" s="10">
        <v>1</v>
      </c>
      <c r="G79" s="10">
        <v>3</v>
      </c>
      <c r="H79" s="10">
        <v>7</v>
      </c>
      <c r="I79" s="10">
        <v>12</v>
      </c>
      <c r="J79" s="10">
        <v>14</v>
      </c>
      <c r="K79" s="10">
        <v>21</v>
      </c>
      <c r="L79" s="10">
        <v>25</v>
      </c>
    </row>
    <row r="80" spans="1:26">
      <c r="A80" s="23"/>
      <c r="B80" s="81" t="s">
        <v>14</v>
      </c>
      <c r="C80" s="82"/>
      <c r="D80" s="83"/>
      <c r="E80" s="18" t="s">
        <v>6</v>
      </c>
      <c r="F80" s="18" t="s">
        <v>19</v>
      </c>
      <c r="G80" s="18" t="s">
        <v>17</v>
      </c>
      <c r="H80" s="18" t="s">
        <v>53</v>
      </c>
      <c r="I80" s="18" t="s">
        <v>7</v>
      </c>
      <c r="J80" s="18" t="s">
        <v>61</v>
      </c>
      <c r="K80" s="18" t="s">
        <v>8</v>
      </c>
      <c r="L80" s="18" t="s">
        <v>20</v>
      </c>
    </row>
    <row r="81" spans="1:27">
      <c r="B81" s="61" t="s">
        <v>84</v>
      </c>
      <c r="C81" s="16"/>
      <c r="D81" s="44"/>
      <c r="E81" s="3" t="s">
        <v>23</v>
      </c>
      <c r="F81" s="3" t="s">
        <v>23</v>
      </c>
      <c r="G81" s="3" t="s">
        <v>23</v>
      </c>
      <c r="H81" s="3" t="s">
        <v>23</v>
      </c>
      <c r="I81" s="3" t="s">
        <v>23</v>
      </c>
      <c r="J81" s="3" t="s">
        <v>23</v>
      </c>
      <c r="K81" s="3" t="s">
        <v>23</v>
      </c>
      <c r="L81" s="3" t="s">
        <v>23</v>
      </c>
    </row>
    <row r="82" spans="1:27">
      <c r="B82" s="38" t="s">
        <v>247</v>
      </c>
      <c r="C82" s="16" t="s">
        <v>248</v>
      </c>
      <c r="D82" s="44" t="s">
        <v>249</v>
      </c>
      <c r="E82" s="3">
        <v>46058</v>
      </c>
      <c r="F82" s="3">
        <f>E82+1</f>
        <v>46059</v>
      </c>
      <c r="G82" s="3">
        <f>E82+3</f>
        <v>46061</v>
      </c>
      <c r="H82" s="3" t="s">
        <v>23</v>
      </c>
      <c r="I82" s="3" t="s">
        <v>23</v>
      </c>
      <c r="J82" s="3" t="s">
        <v>23</v>
      </c>
      <c r="K82" s="3">
        <f>E82+21</f>
        <v>46079</v>
      </c>
      <c r="L82" s="3">
        <f>E82+25</f>
        <v>46083</v>
      </c>
    </row>
    <row r="83" spans="1:27">
      <c r="B83" s="61" t="s">
        <v>84</v>
      </c>
      <c r="C83" s="16"/>
      <c r="D83" s="44"/>
      <c r="E83" s="3" t="s">
        <v>23</v>
      </c>
      <c r="F83" s="3" t="s">
        <v>23</v>
      </c>
      <c r="G83" s="3" t="s">
        <v>23</v>
      </c>
      <c r="H83" s="3" t="s">
        <v>23</v>
      </c>
      <c r="I83" s="3" t="s">
        <v>23</v>
      </c>
      <c r="J83" s="3" t="s">
        <v>23</v>
      </c>
      <c r="K83" s="3" t="s">
        <v>23</v>
      </c>
      <c r="L83" s="3" t="s">
        <v>23</v>
      </c>
    </row>
    <row r="84" spans="1:27">
      <c r="B84" s="29" t="s">
        <v>191</v>
      </c>
      <c r="C84" s="2" t="s">
        <v>192</v>
      </c>
      <c r="D84" s="2" t="s">
        <v>173</v>
      </c>
      <c r="E84" s="3">
        <v>46061</v>
      </c>
      <c r="F84" s="3">
        <f>E84+1</f>
        <v>46062</v>
      </c>
      <c r="G84" s="3">
        <f>E84+3</f>
        <v>46064</v>
      </c>
      <c r="H84" s="3" t="s">
        <v>23</v>
      </c>
      <c r="I84" s="3" t="s">
        <v>23</v>
      </c>
      <c r="J84" s="3" t="s">
        <v>23</v>
      </c>
      <c r="K84" s="3">
        <f>E84+21</f>
        <v>46082</v>
      </c>
      <c r="L84" s="65">
        <f>E84+25</f>
        <v>46086</v>
      </c>
    </row>
    <row r="85" spans="1:27">
      <c r="B85" s="38" t="s">
        <v>263</v>
      </c>
      <c r="C85" s="16" t="s">
        <v>264</v>
      </c>
      <c r="D85" s="44" t="s">
        <v>271</v>
      </c>
      <c r="E85" s="3">
        <v>46066</v>
      </c>
      <c r="F85" s="3">
        <f>E85+1</f>
        <v>46067</v>
      </c>
      <c r="G85" s="3">
        <f>E85+3</f>
        <v>46069</v>
      </c>
      <c r="H85" s="3" t="s">
        <v>23</v>
      </c>
      <c r="I85" s="3" t="s">
        <v>23</v>
      </c>
      <c r="J85" s="3" t="s">
        <v>23</v>
      </c>
      <c r="K85" s="3">
        <f>E85+21</f>
        <v>46087</v>
      </c>
      <c r="L85" s="3">
        <f>E85+25</f>
        <v>46091</v>
      </c>
    </row>
    <row r="86" spans="1:27">
      <c r="B86" s="17" t="s">
        <v>57</v>
      </c>
      <c r="C86" s="16" t="s">
        <v>58</v>
      </c>
      <c r="D86" s="16" t="s">
        <v>217</v>
      </c>
      <c r="E86" s="3">
        <v>46074</v>
      </c>
      <c r="F86" s="3">
        <f t="shared" ref="F86" si="86">E86+1</f>
        <v>46075</v>
      </c>
      <c r="G86" s="3">
        <f t="shared" ref="G86" si="87">E86+3</f>
        <v>46077</v>
      </c>
      <c r="H86" s="3" t="s">
        <v>23</v>
      </c>
      <c r="I86" s="3" t="s">
        <v>23</v>
      </c>
      <c r="J86" s="3" t="s">
        <v>23</v>
      </c>
      <c r="K86" s="3">
        <f t="shared" ref="K86" si="88">E86+21</f>
        <v>46095</v>
      </c>
      <c r="L86" s="3">
        <f t="shared" ref="L86" si="89">E86+25</f>
        <v>46099</v>
      </c>
    </row>
    <row r="87" spans="1:27">
      <c r="B87" s="38" t="s">
        <v>260</v>
      </c>
      <c r="C87" s="16" t="s">
        <v>261</v>
      </c>
      <c r="D87" s="44" t="s">
        <v>262</v>
      </c>
      <c r="E87" s="3">
        <v>46079</v>
      </c>
      <c r="F87" s="3">
        <f>E87+1</f>
        <v>46080</v>
      </c>
      <c r="G87" s="3">
        <f>E87+3</f>
        <v>46082</v>
      </c>
      <c r="H87" s="3" t="s">
        <v>23</v>
      </c>
      <c r="I87" s="3" t="s">
        <v>23</v>
      </c>
      <c r="J87" s="3" t="s">
        <v>23</v>
      </c>
      <c r="K87" s="3">
        <f>E87+21</f>
        <v>46100</v>
      </c>
      <c r="L87" s="3">
        <f>E87+25</f>
        <v>46104</v>
      </c>
    </row>
    <row r="88" spans="1:27">
      <c r="B88" s="72" t="s">
        <v>247</v>
      </c>
      <c r="C88" s="73" t="s">
        <v>248</v>
      </c>
      <c r="D88" s="74" t="s">
        <v>252</v>
      </c>
      <c r="E88" s="3">
        <v>46086</v>
      </c>
      <c r="F88" s="3">
        <f>E88+1</f>
        <v>46087</v>
      </c>
      <c r="G88" s="3">
        <f>E88+3</f>
        <v>46089</v>
      </c>
      <c r="H88" s="3" t="s">
        <v>23</v>
      </c>
      <c r="I88" s="3" t="s">
        <v>23</v>
      </c>
      <c r="J88" s="3" t="s">
        <v>23</v>
      </c>
      <c r="K88" s="3">
        <f>E88+21</f>
        <v>46107</v>
      </c>
      <c r="L88" s="3">
        <f>E88+25</f>
        <v>46111</v>
      </c>
    </row>
    <row r="89" spans="1:27">
      <c r="B89" s="55" t="s">
        <v>306</v>
      </c>
      <c r="C89" s="16" t="s">
        <v>307</v>
      </c>
      <c r="D89" s="44" t="s">
        <v>308</v>
      </c>
      <c r="E89" s="3">
        <v>46093</v>
      </c>
      <c r="F89" s="3">
        <f>E89+1</f>
        <v>46094</v>
      </c>
      <c r="G89" s="3">
        <f>E89+3</f>
        <v>46096</v>
      </c>
      <c r="H89" s="3" t="s">
        <v>23</v>
      </c>
      <c r="I89" s="3" t="s">
        <v>23</v>
      </c>
      <c r="J89" s="3" t="s">
        <v>23</v>
      </c>
      <c r="K89" s="3">
        <f>E89+21</f>
        <v>46114</v>
      </c>
      <c r="L89" s="3">
        <f>E89+25</f>
        <v>46118</v>
      </c>
    </row>
    <row r="90" spans="1:27">
      <c r="B90" s="29" t="s">
        <v>283</v>
      </c>
      <c r="C90" s="2" t="s">
        <v>284</v>
      </c>
      <c r="D90" s="2" t="s">
        <v>207</v>
      </c>
      <c r="E90" s="3">
        <v>46104</v>
      </c>
      <c r="F90" s="3">
        <f>E90+1</f>
        <v>46105</v>
      </c>
      <c r="G90" s="3">
        <f>E90+3</f>
        <v>46107</v>
      </c>
      <c r="H90" s="3" t="s">
        <v>23</v>
      </c>
      <c r="I90" s="3" t="s">
        <v>23</v>
      </c>
      <c r="J90" s="3" t="s">
        <v>23</v>
      </c>
      <c r="K90" s="3">
        <f>E90+21</f>
        <v>46125</v>
      </c>
      <c r="L90" s="65">
        <f>E90+25</f>
        <v>46129</v>
      </c>
    </row>
    <row r="91" spans="1:27">
      <c r="B91" s="38" t="s">
        <v>263</v>
      </c>
      <c r="C91" s="16" t="s">
        <v>264</v>
      </c>
      <c r="D91" s="44" t="s">
        <v>286</v>
      </c>
      <c r="E91" s="3">
        <v>46112</v>
      </c>
      <c r="F91" s="3">
        <f>E91+1</f>
        <v>46113</v>
      </c>
      <c r="G91" s="3">
        <f>E91+3</f>
        <v>46115</v>
      </c>
      <c r="H91" s="3" t="s">
        <v>23</v>
      </c>
      <c r="I91" s="3" t="s">
        <v>23</v>
      </c>
      <c r="J91" s="3" t="s">
        <v>23</v>
      </c>
      <c r="K91" s="3">
        <f>E91+21</f>
        <v>46133</v>
      </c>
      <c r="L91" s="3">
        <f>E91+25</f>
        <v>46137</v>
      </c>
    </row>
    <row r="92" spans="1:27">
      <c r="B92" s="17" t="s">
        <v>57</v>
      </c>
      <c r="C92" s="16" t="s">
        <v>58</v>
      </c>
      <c r="D92" s="16" t="s">
        <v>300</v>
      </c>
      <c r="E92" s="3">
        <v>46117</v>
      </c>
      <c r="F92" s="3">
        <f t="shared" ref="F92" si="90">E92+1</f>
        <v>46118</v>
      </c>
      <c r="G92" s="3">
        <f t="shared" ref="G92" si="91">E92+3</f>
        <v>46120</v>
      </c>
      <c r="H92" s="3" t="s">
        <v>23</v>
      </c>
      <c r="I92" s="3" t="s">
        <v>23</v>
      </c>
      <c r="J92" s="3" t="s">
        <v>23</v>
      </c>
      <c r="K92" s="3">
        <f t="shared" ref="K92" si="92">E92+21</f>
        <v>46138</v>
      </c>
      <c r="L92" s="3">
        <f t="shared" ref="L92" si="93">E92+25</f>
        <v>46142</v>
      </c>
    </row>
    <row r="93" spans="1:27">
      <c r="B93" s="38" t="s">
        <v>260</v>
      </c>
      <c r="C93" s="16" t="s">
        <v>261</v>
      </c>
      <c r="D93" s="44" t="s">
        <v>180</v>
      </c>
      <c r="E93" s="3">
        <v>46121</v>
      </c>
      <c r="F93" s="3">
        <f>E93+1</f>
        <v>46122</v>
      </c>
      <c r="G93" s="3">
        <f>E93+3</f>
        <v>46124</v>
      </c>
      <c r="H93" s="3" t="s">
        <v>23</v>
      </c>
      <c r="I93" s="3" t="s">
        <v>23</v>
      </c>
      <c r="J93" s="3" t="s">
        <v>23</v>
      </c>
      <c r="K93" s="3">
        <f>E93+21</f>
        <v>46142</v>
      </c>
      <c r="L93" s="3">
        <f>E93+25</f>
        <v>46146</v>
      </c>
    </row>
    <row r="94" spans="1:27" s="12" customFormat="1">
      <c r="A94" s="24"/>
      <c r="B94" s="14" t="s">
        <v>92</v>
      </c>
      <c r="C94" s="14"/>
      <c r="D94" s="14"/>
      <c r="E94" s="14" t="s">
        <v>16</v>
      </c>
      <c r="F94" s="14" t="s">
        <v>15</v>
      </c>
      <c r="G94" s="14">
        <v>1</v>
      </c>
      <c r="H94" s="14">
        <v>2</v>
      </c>
      <c r="I94" s="14">
        <v>6</v>
      </c>
      <c r="J94" s="14">
        <v>11</v>
      </c>
      <c r="K94" s="14">
        <v>12</v>
      </c>
      <c r="L94" s="14">
        <v>14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s="12" customFormat="1" ht="17.25" customHeight="1">
      <c r="A95" s="24"/>
      <c r="B95" s="81" t="s">
        <v>14</v>
      </c>
      <c r="C95" s="82"/>
      <c r="D95" s="83"/>
      <c r="E95" s="18" t="s">
        <v>1</v>
      </c>
      <c r="F95" s="18" t="s">
        <v>2</v>
      </c>
      <c r="G95" s="18" t="s">
        <v>19</v>
      </c>
      <c r="H95" s="18" t="s">
        <v>17</v>
      </c>
      <c r="I95" s="18" t="s">
        <v>5</v>
      </c>
      <c r="J95" s="18" t="s">
        <v>61</v>
      </c>
      <c r="K95" s="18" t="s">
        <v>21</v>
      </c>
      <c r="L95" s="18" t="s">
        <v>22</v>
      </c>
      <c r="N95"/>
      <c r="O95"/>
      <c r="P95"/>
      <c r="Q95"/>
      <c r="R95"/>
      <c r="S95"/>
      <c r="T95"/>
      <c r="U95"/>
      <c r="V95"/>
      <c r="W95"/>
      <c r="X95"/>
      <c r="Y95"/>
      <c r="Z95"/>
      <c r="AA95"/>
    </row>
    <row r="96" spans="1:27" ht="15.75" customHeight="1">
      <c r="A96" s="23"/>
      <c r="B96" s="17" t="s">
        <v>55</v>
      </c>
      <c r="C96" s="16" t="s">
        <v>56</v>
      </c>
      <c r="D96" s="16" t="s">
        <v>182</v>
      </c>
      <c r="E96" s="3">
        <v>46060</v>
      </c>
      <c r="F96" s="3">
        <v>46062</v>
      </c>
      <c r="G96" s="32" t="s">
        <v>23</v>
      </c>
      <c r="H96" s="32" t="s">
        <v>23</v>
      </c>
      <c r="I96" s="31">
        <f>F96+6</f>
        <v>46068</v>
      </c>
      <c r="J96" s="32" t="s">
        <v>23</v>
      </c>
      <c r="K96" s="3">
        <f>F96+12</f>
        <v>46074</v>
      </c>
      <c r="L96" s="3">
        <f>F96+14</f>
        <v>46076</v>
      </c>
      <c r="M96" s="5"/>
    </row>
    <row r="97" spans="1:35" ht="15.75" customHeight="1">
      <c r="A97" s="23"/>
      <c r="B97" s="17" t="s">
        <v>245</v>
      </c>
      <c r="C97" s="16" t="s">
        <v>246</v>
      </c>
      <c r="D97" s="16" t="s">
        <v>182</v>
      </c>
      <c r="E97" s="3">
        <v>46065</v>
      </c>
      <c r="F97" s="3" t="s">
        <v>23</v>
      </c>
      <c r="G97" s="32" t="s">
        <v>23</v>
      </c>
      <c r="H97" s="32" t="s">
        <v>23</v>
      </c>
      <c r="I97" s="31">
        <f>E97+8</f>
        <v>46073</v>
      </c>
      <c r="J97" s="32" t="s">
        <v>23</v>
      </c>
      <c r="K97" s="3">
        <f>E97+14</f>
        <v>46079</v>
      </c>
      <c r="L97" s="3">
        <f>E97+16</f>
        <v>46081</v>
      </c>
      <c r="M97" s="5"/>
    </row>
    <row r="98" spans="1:35" ht="15.75" customHeight="1">
      <c r="A98" s="23"/>
      <c r="B98" s="17" t="s">
        <v>73</v>
      </c>
      <c r="C98" s="16" t="s">
        <v>74</v>
      </c>
      <c r="D98" s="16" t="s">
        <v>177</v>
      </c>
      <c r="E98" s="3">
        <v>46066</v>
      </c>
      <c r="F98" s="3">
        <v>46068</v>
      </c>
      <c r="G98" s="32">
        <f>F98+1</f>
        <v>46069</v>
      </c>
      <c r="H98" s="32">
        <f>F98+2</f>
        <v>46070</v>
      </c>
      <c r="I98" s="31">
        <f t="shared" ref="I98" si="94">F98+6</f>
        <v>46074</v>
      </c>
      <c r="J98" s="3">
        <f t="shared" ref="J98" si="95">F98+11</f>
        <v>46079</v>
      </c>
      <c r="K98" s="3">
        <f t="shared" ref="K98" si="96">F98+12</f>
        <v>46080</v>
      </c>
      <c r="L98" s="3">
        <f t="shared" ref="L98" si="97">F98+14</f>
        <v>46082</v>
      </c>
      <c r="M98" s="5"/>
    </row>
    <row r="99" spans="1:35" ht="15.75" customHeight="1">
      <c r="A99" s="23"/>
      <c r="B99" s="17" t="s">
        <v>130</v>
      </c>
      <c r="C99" s="16" t="s">
        <v>42</v>
      </c>
      <c r="D99" s="16" t="s">
        <v>208</v>
      </c>
      <c r="E99" s="3">
        <v>46076</v>
      </c>
      <c r="F99" s="3">
        <v>46077</v>
      </c>
      <c r="G99" s="32" t="s">
        <v>23</v>
      </c>
      <c r="H99" s="32" t="s">
        <v>23</v>
      </c>
      <c r="I99" s="31">
        <f>F99+6</f>
        <v>46083</v>
      </c>
      <c r="J99" s="32" t="s">
        <v>23</v>
      </c>
      <c r="K99" s="3">
        <f>F99+12</f>
        <v>46089</v>
      </c>
      <c r="L99" s="3">
        <f>F99+14</f>
        <v>46091</v>
      </c>
      <c r="M99" s="5"/>
    </row>
    <row r="100" spans="1:35" ht="15.75" customHeight="1">
      <c r="A100" s="23"/>
      <c r="B100" s="61" t="s">
        <v>290</v>
      </c>
      <c r="C100" s="16"/>
      <c r="D100" s="16"/>
      <c r="E100" s="3"/>
      <c r="F100" s="3"/>
      <c r="G100" s="32"/>
      <c r="H100" s="32"/>
      <c r="I100" s="31"/>
      <c r="J100" s="32"/>
      <c r="K100" s="3"/>
      <c r="L100" s="3"/>
      <c r="M100" s="5"/>
    </row>
    <row r="101" spans="1:35" ht="15.75" customHeight="1">
      <c r="A101" s="23"/>
      <c r="B101" s="17" t="s">
        <v>291</v>
      </c>
      <c r="C101" s="16" t="s">
        <v>292</v>
      </c>
      <c r="D101" s="16" t="s">
        <v>188</v>
      </c>
      <c r="E101" s="3">
        <v>46080</v>
      </c>
      <c r="F101" s="3">
        <v>46081</v>
      </c>
      <c r="G101" s="32" t="s">
        <v>23</v>
      </c>
      <c r="H101" s="32" t="s">
        <v>23</v>
      </c>
      <c r="I101" s="31">
        <f>F101+6</f>
        <v>46087</v>
      </c>
      <c r="J101" s="3">
        <f>F101+11</f>
        <v>46092</v>
      </c>
      <c r="K101" s="3">
        <f>F101+12</f>
        <v>46093</v>
      </c>
      <c r="L101" s="3">
        <f>F101+14</f>
        <v>46095</v>
      </c>
      <c r="M101" s="5"/>
    </row>
    <row r="102" spans="1:35" ht="15.75" customHeight="1">
      <c r="A102" s="23"/>
      <c r="B102" s="17" t="s">
        <v>309</v>
      </c>
      <c r="C102" s="16" t="s">
        <v>310</v>
      </c>
      <c r="D102" s="16" t="s">
        <v>188</v>
      </c>
      <c r="E102" s="3">
        <v>46095</v>
      </c>
      <c r="F102" s="3">
        <v>46097</v>
      </c>
      <c r="G102" s="32" t="s">
        <v>23</v>
      </c>
      <c r="H102" s="32" t="s">
        <v>23</v>
      </c>
      <c r="I102" s="31">
        <f t="shared" ref="I102:I103" si="98">F102+6</f>
        <v>46103</v>
      </c>
      <c r="J102" s="32">
        <f>F102+11</f>
        <v>46108</v>
      </c>
      <c r="K102" s="3">
        <f t="shared" ref="K102:K103" si="99">F102+12</f>
        <v>46109</v>
      </c>
      <c r="L102" s="3">
        <f t="shared" ref="L102:L103" si="100">F102+14</f>
        <v>46111</v>
      </c>
    </row>
    <row r="103" spans="1:35" ht="15.75" customHeight="1">
      <c r="A103" s="23"/>
      <c r="B103" s="17" t="s">
        <v>321</v>
      </c>
      <c r="C103" s="16" t="s">
        <v>322</v>
      </c>
      <c r="D103" s="16" t="s">
        <v>185</v>
      </c>
      <c r="E103" s="3">
        <v>46099</v>
      </c>
      <c r="F103" s="3">
        <v>46100</v>
      </c>
      <c r="G103" s="32">
        <f>F103+1</f>
        <v>46101</v>
      </c>
      <c r="H103" s="32">
        <f>F103+2</f>
        <v>46102</v>
      </c>
      <c r="I103" s="31">
        <f t="shared" si="98"/>
        <v>46106</v>
      </c>
      <c r="J103" s="32" t="s">
        <v>23</v>
      </c>
      <c r="K103" s="3">
        <f t="shared" si="99"/>
        <v>46112</v>
      </c>
      <c r="L103" s="3">
        <f t="shared" si="100"/>
        <v>46114</v>
      </c>
      <c r="M103" s="5"/>
    </row>
    <row r="104" spans="1:35" ht="15.75" customHeight="1">
      <c r="A104" s="23"/>
      <c r="B104" s="17" t="s">
        <v>130</v>
      </c>
      <c r="C104" s="16" t="s">
        <v>42</v>
      </c>
      <c r="D104" s="16" t="s">
        <v>253</v>
      </c>
      <c r="E104" s="3">
        <v>46105</v>
      </c>
      <c r="F104" s="3">
        <v>46107</v>
      </c>
      <c r="G104" s="32" t="s">
        <v>23</v>
      </c>
      <c r="H104" s="32" t="s">
        <v>23</v>
      </c>
      <c r="I104" s="31">
        <f>F104+6</f>
        <v>46113</v>
      </c>
      <c r="J104" s="3">
        <f>F104+11</f>
        <v>46118</v>
      </c>
      <c r="K104" s="3">
        <f>F104+12</f>
        <v>46119</v>
      </c>
      <c r="L104" s="3">
        <f>F104+14</f>
        <v>46121</v>
      </c>
      <c r="M104" s="5"/>
    </row>
    <row r="105" spans="1:35" ht="15.75" customHeight="1">
      <c r="A105" s="23"/>
      <c r="B105" s="17" t="s">
        <v>291</v>
      </c>
      <c r="C105" s="16" t="s">
        <v>292</v>
      </c>
      <c r="D105" s="16" t="s">
        <v>198</v>
      </c>
      <c r="E105" s="3">
        <v>46107</v>
      </c>
      <c r="F105" s="3">
        <v>46109</v>
      </c>
      <c r="G105" s="32" t="s">
        <v>23</v>
      </c>
      <c r="H105" s="32" t="s">
        <v>23</v>
      </c>
      <c r="I105" s="31">
        <f>F105+6</f>
        <v>46115</v>
      </c>
      <c r="J105" s="3">
        <f>F105+11</f>
        <v>46120</v>
      </c>
      <c r="K105" s="3">
        <f>F105+12</f>
        <v>46121</v>
      </c>
      <c r="L105" s="3">
        <f>F105+14</f>
        <v>46123</v>
      </c>
      <c r="M105" s="5"/>
    </row>
    <row r="106" spans="1:35" ht="15.75" customHeight="1">
      <c r="A106" s="23"/>
      <c r="B106" s="17" t="s">
        <v>245</v>
      </c>
      <c r="C106" s="16" t="s">
        <v>246</v>
      </c>
      <c r="D106" s="16" t="s">
        <v>198</v>
      </c>
      <c r="E106" s="3">
        <v>46126</v>
      </c>
      <c r="F106" s="3">
        <v>46128</v>
      </c>
      <c r="G106" s="32" t="s">
        <v>23</v>
      </c>
      <c r="H106" s="32" t="s">
        <v>23</v>
      </c>
      <c r="I106" s="31">
        <f t="shared" ref="I106:I107" si="101">F106+6</f>
        <v>46134</v>
      </c>
      <c r="J106" s="32">
        <f>F106+11</f>
        <v>46139</v>
      </c>
      <c r="K106" s="3">
        <f t="shared" ref="K106:K107" si="102">F106+12</f>
        <v>46140</v>
      </c>
      <c r="L106" s="3">
        <f t="shared" ref="L106:L107" si="103">F106+14</f>
        <v>46142</v>
      </c>
      <c r="M106" s="5"/>
    </row>
    <row r="107" spans="1:35" ht="15.75" customHeight="1">
      <c r="A107" s="23"/>
      <c r="B107" s="17" t="s">
        <v>73</v>
      </c>
      <c r="C107" s="16" t="s">
        <v>74</v>
      </c>
      <c r="D107" s="16" t="s">
        <v>194</v>
      </c>
      <c r="E107" s="3">
        <v>46134</v>
      </c>
      <c r="F107" s="3">
        <v>46137</v>
      </c>
      <c r="G107" s="32">
        <f>F107+1</f>
        <v>46138</v>
      </c>
      <c r="H107" s="32">
        <f>F107+2</f>
        <v>46139</v>
      </c>
      <c r="I107" s="31">
        <f t="shared" si="101"/>
        <v>46143</v>
      </c>
      <c r="J107" s="32" t="s">
        <v>23</v>
      </c>
      <c r="K107" s="3">
        <f t="shared" si="102"/>
        <v>46149</v>
      </c>
      <c r="L107" s="3">
        <f t="shared" si="103"/>
        <v>46151</v>
      </c>
      <c r="M107" s="5"/>
    </row>
    <row r="108" spans="1:35" ht="15.75" customHeight="1">
      <c r="A108" s="23"/>
      <c r="B108" s="17" t="s">
        <v>130</v>
      </c>
      <c r="C108" s="16" t="s">
        <v>42</v>
      </c>
      <c r="D108" s="16" t="s">
        <v>318</v>
      </c>
      <c r="E108" s="3">
        <v>46142</v>
      </c>
      <c r="F108" s="3">
        <v>46144</v>
      </c>
      <c r="G108" s="32" t="s">
        <v>23</v>
      </c>
      <c r="H108" s="32" t="s">
        <v>23</v>
      </c>
      <c r="I108" s="31">
        <f>F108+6</f>
        <v>46150</v>
      </c>
      <c r="J108" s="3">
        <f>F108+11</f>
        <v>46155</v>
      </c>
      <c r="K108" s="3">
        <f>F108+12</f>
        <v>46156</v>
      </c>
      <c r="L108" s="3">
        <f>F108+14</f>
        <v>46158</v>
      </c>
      <c r="M108" s="5"/>
    </row>
    <row r="109" spans="1:35" ht="15.75" customHeight="1">
      <c r="A109" s="23"/>
      <c r="B109" s="62"/>
      <c r="C109" s="45"/>
      <c r="D109" s="45"/>
      <c r="E109" s="47"/>
      <c r="F109" s="47"/>
      <c r="G109" s="63"/>
      <c r="H109" s="63"/>
      <c r="I109" s="64"/>
      <c r="J109" s="5"/>
      <c r="K109" s="5"/>
      <c r="L109" s="5"/>
      <c r="M109" s="5"/>
    </row>
    <row r="110" spans="1:35" ht="15.75" customHeight="1">
      <c r="A110" s="23"/>
      <c r="B110" s="13" t="s">
        <v>43</v>
      </c>
      <c r="C110" s="13"/>
      <c r="D110" s="13"/>
      <c r="E110" s="13" t="s">
        <v>44</v>
      </c>
      <c r="F110" s="13">
        <v>3</v>
      </c>
      <c r="G110" s="13">
        <v>7</v>
      </c>
      <c r="H110" s="13">
        <v>11</v>
      </c>
      <c r="I110" s="13">
        <v>17</v>
      </c>
      <c r="J110" s="14">
        <v>18</v>
      </c>
      <c r="K110" s="14">
        <v>22</v>
      </c>
    </row>
    <row r="111" spans="1:35" ht="15.75" customHeight="1">
      <c r="A111" s="23"/>
      <c r="B111" s="81" t="s">
        <v>54</v>
      </c>
      <c r="C111" s="82"/>
      <c r="D111" s="83"/>
      <c r="E111" s="18" t="s">
        <v>46</v>
      </c>
      <c r="F111" s="18" t="s">
        <v>47</v>
      </c>
      <c r="G111" s="18" t="s">
        <v>48</v>
      </c>
      <c r="H111" s="18" t="s">
        <v>52</v>
      </c>
      <c r="I111" s="18" t="s">
        <v>76</v>
      </c>
      <c r="J111" s="18" t="s">
        <v>97</v>
      </c>
      <c r="K111" s="18" t="s">
        <v>100</v>
      </c>
    </row>
    <row r="112" spans="1:35" s="12" customFormat="1">
      <c r="B112" s="26" t="s">
        <v>164</v>
      </c>
      <c r="C112" s="16" t="s">
        <v>165</v>
      </c>
      <c r="D112" s="27" t="s">
        <v>176</v>
      </c>
      <c r="E112" s="3">
        <v>46044</v>
      </c>
      <c r="F112" s="3" t="s">
        <v>23</v>
      </c>
      <c r="G112" s="3" t="s">
        <v>23</v>
      </c>
      <c r="H112" s="3" t="s">
        <v>23</v>
      </c>
      <c r="I112" s="3">
        <f t="shared" ref="I112" si="104">E112+17</f>
        <v>46061</v>
      </c>
      <c r="J112" s="32">
        <f t="shared" ref="J112" si="105">E112+18</f>
        <v>46062</v>
      </c>
      <c r="K112" s="32">
        <f t="shared" ref="K112" si="106">E112+22</f>
        <v>46066</v>
      </c>
      <c r="L112" s="5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</row>
    <row r="113" spans="2:35" s="12" customFormat="1">
      <c r="B113" s="26" t="s">
        <v>109</v>
      </c>
      <c r="C113" s="16" t="s">
        <v>141</v>
      </c>
      <c r="D113" s="27" t="s">
        <v>186</v>
      </c>
      <c r="E113" s="3">
        <v>46046</v>
      </c>
      <c r="F113" s="3"/>
      <c r="G113" s="3"/>
      <c r="H113" s="3"/>
      <c r="I113" s="3">
        <f>E113+17</f>
        <v>46063</v>
      </c>
      <c r="J113" s="32">
        <f>E113+18</f>
        <v>46064</v>
      </c>
      <c r="K113" s="32">
        <f>E113+22</f>
        <v>46068</v>
      </c>
      <c r="L113" s="5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2:35" s="12" customFormat="1">
      <c r="B114" s="26" t="s">
        <v>113</v>
      </c>
      <c r="C114" s="16" t="s">
        <v>114</v>
      </c>
      <c r="D114" s="27" t="s">
        <v>209</v>
      </c>
      <c r="E114" s="3">
        <v>46061</v>
      </c>
      <c r="F114" s="3" t="s">
        <v>23</v>
      </c>
      <c r="G114" s="3" t="s">
        <v>23</v>
      </c>
      <c r="H114" s="3" t="s">
        <v>23</v>
      </c>
      <c r="I114" s="3">
        <f>E114+17</f>
        <v>46078</v>
      </c>
      <c r="J114" s="32">
        <f>E114+18</f>
        <v>46079</v>
      </c>
      <c r="K114" s="3">
        <f t="shared" ref="K114:K115" si="107">E114+22</f>
        <v>46083</v>
      </c>
      <c r="L114" s="5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2:35" s="12" customFormat="1">
      <c r="B115" s="26" t="s">
        <v>243</v>
      </c>
      <c r="C115" s="16" t="s">
        <v>244</v>
      </c>
      <c r="D115" s="27" t="s">
        <v>197</v>
      </c>
      <c r="E115" s="3">
        <v>46067</v>
      </c>
      <c r="F115" s="3" t="s">
        <v>23</v>
      </c>
      <c r="G115" s="3" t="s">
        <v>23</v>
      </c>
      <c r="H115" s="3" t="s">
        <v>23</v>
      </c>
      <c r="I115" s="3">
        <f t="shared" ref="I115" si="108">E115+17</f>
        <v>46084</v>
      </c>
      <c r="J115" s="32">
        <f t="shared" ref="J115" si="109">E115+18</f>
        <v>46085</v>
      </c>
      <c r="K115" s="32">
        <f t="shared" si="107"/>
        <v>46089</v>
      </c>
      <c r="L115" s="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2:35" s="12" customFormat="1">
      <c r="B116" s="26" t="s">
        <v>107</v>
      </c>
      <c r="C116" s="16" t="s">
        <v>108</v>
      </c>
      <c r="D116" s="27" t="s">
        <v>218</v>
      </c>
      <c r="E116" s="3">
        <v>46075</v>
      </c>
      <c r="F116" s="3" t="s">
        <v>23</v>
      </c>
      <c r="G116" s="3" t="s">
        <v>23</v>
      </c>
      <c r="H116" s="3" t="s">
        <v>23</v>
      </c>
      <c r="I116" s="3">
        <f>E116+17</f>
        <v>46092</v>
      </c>
      <c r="J116" s="32">
        <f>E116+18</f>
        <v>46093</v>
      </c>
      <c r="K116" s="32">
        <f>E116+22</f>
        <v>46097</v>
      </c>
      <c r="L116" s="5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2:35" s="12" customFormat="1">
      <c r="B117" s="26" t="s">
        <v>139</v>
      </c>
      <c r="C117" s="16" t="s">
        <v>140</v>
      </c>
      <c r="D117" s="27" t="s">
        <v>225</v>
      </c>
      <c r="E117" s="3">
        <v>46082</v>
      </c>
      <c r="F117" s="3" t="s">
        <v>23</v>
      </c>
      <c r="G117" s="3" t="s">
        <v>23</v>
      </c>
      <c r="H117" s="3" t="s">
        <v>23</v>
      </c>
      <c r="I117" s="3">
        <f>E117+17</f>
        <v>46099</v>
      </c>
      <c r="J117" s="3">
        <f>E117+18</f>
        <v>46100</v>
      </c>
      <c r="K117" s="3">
        <f>E117+22</f>
        <v>46104</v>
      </c>
      <c r="L117" s="5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2:35" s="12" customFormat="1">
      <c r="B118" s="26" t="s">
        <v>164</v>
      </c>
      <c r="C118" s="16" t="s">
        <v>165</v>
      </c>
      <c r="D118" s="27" t="s">
        <v>282</v>
      </c>
      <c r="E118" s="3">
        <v>46086</v>
      </c>
      <c r="F118" s="3" t="s">
        <v>23</v>
      </c>
      <c r="G118" s="3" t="s">
        <v>23</v>
      </c>
      <c r="H118" s="3" t="s">
        <v>23</v>
      </c>
      <c r="I118" s="3">
        <f t="shared" ref="I118" si="110">E118+17</f>
        <v>46103</v>
      </c>
      <c r="J118" s="32">
        <f t="shared" ref="J118" si="111">E118+18</f>
        <v>46104</v>
      </c>
      <c r="K118" s="32">
        <f t="shared" ref="K118" si="112">E118+22</f>
        <v>46108</v>
      </c>
      <c r="L118" s="5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2:35" s="12" customFormat="1">
      <c r="B119" s="26" t="s">
        <v>109</v>
      </c>
      <c r="C119" s="16" t="s">
        <v>141</v>
      </c>
      <c r="D119" s="27" t="s">
        <v>254</v>
      </c>
      <c r="E119" s="3">
        <v>46094</v>
      </c>
      <c r="F119" s="3"/>
      <c r="G119" s="3"/>
      <c r="H119" s="3"/>
      <c r="I119" s="3">
        <f>E119+17</f>
        <v>46111</v>
      </c>
      <c r="J119" s="32">
        <f>E119+18</f>
        <v>46112</v>
      </c>
      <c r="K119" s="32">
        <f>E119+22</f>
        <v>46116</v>
      </c>
      <c r="L119" s="5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2:35" s="12" customFormat="1">
      <c r="B120" s="26" t="s">
        <v>279</v>
      </c>
      <c r="C120" s="16" t="s">
        <v>280</v>
      </c>
      <c r="D120" s="27" t="s">
        <v>323</v>
      </c>
      <c r="E120" s="3">
        <v>46101</v>
      </c>
      <c r="F120" s="3"/>
      <c r="G120" s="3"/>
      <c r="H120" s="3"/>
      <c r="I120" s="3">
        <f>E120+17</f>
        <v>46118</v>
      </c>
      <c r="J120" s="32">
        <f>E120+18</f>
        <v>46119</v>
      </c>
      <c r="K120" s="3">
        <f t="shared" ref="K120:K122" si="113">E120+22</f>
        <v>46123</v>
      </c>
      <c r="L120" s="5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2:35" s="12" customFormat="1">
      <c r="B121" s="26" t="s">
        <v>113</v>
      </c>
      <c r="C121" s="16" t="s">
        <v>114</v>
      </c>
      <c r="D121" s="27" t="s">
        <v>273</v>
      </c>
      <c r="E121" s="3">
        <v>46108</v>
      </c>
      <c r="F121" s="3" t="s">
        <v>23</v>
      </c>
      <c r="G121" s="3" t="s">
        <v>23</v>
      </c>
      <c r="H121" s="3" t="s">
        <v>23</v>
      </c>
      <c r="I121" s="3">
        <f>E121+17</f>
        <v>46125</v>
      </c>
      <c r="J121" s="32">
        <f>E121+18</f>
        <v>46126</v>
      </c>
      <c r="K121" s="3">
        <f t="shared" si="113"/>
        <v>46130</v>
      </c>
      <c r="L121" s="5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2:35" s="12" customFormat="1">
      <c r="B122" s="26" t="s">
        <v>243</v>
      </c>
      <c r="C122" s="16" t="s">
        <v>244</v>
      </c>
      <c r="D122" s="27" t="s">
        <v>281</v>
      </c>
      <c r="E122" s="3">
        <v>46115</v>
      </c>
      <c r="F122" s="3" t="s">
        <v>23</v>
      </c>
      <c r="G122" s="3" t="s">
        <v>23</v>
      </c>
      <c r="H122" s="3" t="s">
        <v>23</v>
      </c>
      <c r="I122" s="3">
        <f t="shared" ref="I122" si="114">E122+17</f>
        <v>46132</v>
      </c>
      <c r="J122" s="32">
        <f t="shared" ref="J122" si="115">E122+18</f>
        <v>46133</v>
      </c>
      <c r="K122" s="32">
        <f t="shared" si="113"/>
        <v>46137</v>
      </c>
      <c r="L122" s="5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2:35" s="12" customFormat="1">
      <c r="B123" s="26" t="s">
        <v>107</v>
      </c>
      <c r="C123" s="16" t="s">
        <v>108</v>
      </c>
      <c r="D123" s="27" t="s">
        <v>301</v>
      </c>
      <c r="E123" s="3">
        <v>46122</v>
      </c>
      <c r="F123" s="3" t="s">
        <v>23</v>
      </c>
      <c r="G123" s="3" t="s">
        <v>23</v>
      </c>
      <c r="H123" s="3" t="s">
        <v>23</v>
      </c>
      <c r="I123" s="3">
        <f>E123+17</f>
        <v>46139</v>
      </c>
      <c r="J123" s="32">
        <f>E123+18</f>
        <v>46140</v>
      </c>
      <c r="K123" s="32">
        <f>E123+22</f>
        <v>46144</v>
      </c>
      <c r="L123" s="5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4" spans="2:35" s="12" customFormat="1">
      <c r="B124" s="26" t="s">
        <v>139</v>
      </c>
      <c r="C124" s="16" t="s">
        <v>140</v>
      </c>
      <c r="D124" s="27" t="s">
        <v>319</v>
      </c>
      <c r="E124" s="3">
        <v>46129</v>
      </c>
      <c r="F124" s="3" t="s">
        <v>23</v>
      </c>
      <c r="G124" s="3" t="s">
        <v>23</v>
      </c>
      <c r="H124" s="3" t="s">
        <v>23</v>
      </c>
      <c r="I124" s="3">
        <f>E124+17</f>
        <v>46146</v>
      </c>
      <c r="J124" s="3">
        <f>E124+18</f>
        <v>46147</v>
      </c>
      <c r="K124" s="3">
        <f>E124+22</f>
        <v>46151</v>
      </c>
      <c r="L124" s="5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</row>
    <row r="125" spans="2:35" s="12" customFormat="1">
      <c r="B125" s="57"/>
      <c r="C125" s="45"/>
      <c r="D125" s="46"/>
      <c r="E125" s="47"/>
      <c r="F125" s="47"/>
      <c r="G125" s="47"/>
      <c r="H125" s="47"/>
      <c r="I125" s="47"/>
      <c r="J125" s="63"/>
      <c r="K125" s="5"/>
      <c r="L125" s="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</row>
    <row r="126" spans="2:35">
      <c r="B126" s="13" t="s">
        <v>77</v>
      </c>
      <c r="C126" s="13"/>
      <c r="D126" s="13"/>
      <c r="E126" s="13" t="s">
        <v>121</v>
      </c>
      <c r="F126" s="13" t="s">
        <v>189</v>
      </c>
      <c r="G126" s="13">
        <v>1</v>
      </c>
      <c r="H126" s="13">
        <v>4</v>
      </c>
      <c r="I126" s="13">
        <v>5</v>
      </c>
      <c r="J126" s="13">
        <v>12</v>
      </c>
      <c r="N126" s="7"/>
    </row>
    <row r="127" spans="2:35">
      <c r="B127" s="19" t="s">
        <v>45</v>
      </c>
      <c r="C127" s="20"/>
      <c r="D127" s="21"/>
      <c r="E127" s="18" t="s">
        <v>34</v>
      </c>
      <c r="F127" s="18" t="s">
        <v>25</v>
      </c>
      <c r="G127" s="18" t="s">
        <v>47</v>
      </c>
      <c r="H127" s="18" t="s">
        <v>48</v>
      </c>
      <c r="I127" s="18" t="s">
        <v>49</v>
      </c>
      <c r="J127" s="18" t="s">
        <v>50</v>
      </c>
      <c r="N127" s="7"/>
    </row>
    <row r="128" spans="2:35">
      <c r="B128" s="17" t="s">
        <v>239</v>
      </c>
      <c r="C128" s="16" t="s">
        <v>240</v>
      </c>
      <c r="D128" s="2" t="s">
        <v>241</v>
      </c>
      <c r="E128" s="3">
        <v>46051</v>
      </c>
      <c r="F128" s="3">
        <v>46052</v>
      </c>
      <c r="G128" s="3">
        <f t="shared" ref="G128:G132" si="116">F128+1</f>
        <v>46053</v>
      </c>
      <c r="H128" s="3">
        <f t="shared" ref="H128:H132" si="117">F128+4</f>
        <v>46056</v>
      </c>
      <c r="I128" s="3">
        <f t="shared" ref="I128:I131" si="118">F128+12</f>
        <v>46064</v>
      </c>
      <c r="J128" s="3">
        <f t="shared" ref="J128:J131" si="119">F128+16</f>
        <v>46068</v>
      </c>
      <c r="N128" s="7"/>
    </row>
    <row r="129" spans="1:15">
      <c r="B129" s="1" t="s">
        <v>86</v>
      </c>
      <c r="C129" s="16" t="s">
        <v>87</v>
      </c>
      <c r="D129" s="2" t="s">
        <v>181</v>
      </c>
      <c r="E129" s="3">
        <v>46067</v>
      </c>
      <c r="F129" s="3">
        <v>46068</v>
      </c>
      <c r="G129" s="3">
        <f t="shared" si="116"/>
        <v>46069</v>
      </c>
      <c r="H129" s="3">
        <f t="shared" si="117"/>
        <v>46072</v>
      </c>
      <c r="I129" s="3">
        <f t="shared" si="118"/>
        <v>46080</v>
      </c>
      <c r="J129" s="3">
        <f t="shared" si="119"/>
        <v>46084</v>
      </c>
      <c r="N129" s="7"/>
    </row>
    <row r="130" spans="1:15">
      <c r="B130" s="17" t="s">
        <v>200</v>
      </c>
      <c r="C130" s="16" t="s">
        <v>201</v>
      </c>
      <c r="D130" s="2" t="s">
        <v>230</v>
      </c>
      <c r="E130" s="3">
        <v>46067</v>
      </c>
      <c r="F130" s="3">
        <v>46069</v>
      </c>
      <c r="G130" s="3">
        <f t="shared" si="116"/>
        <v>46070</v>
      </c>
      <c r="H130" s="3">
        <f t="shared" si="117"/>
        <v>46073</v>
      </c>
      <c r="I130" s="3">
        <f t="shared" si="118"/>
        <v>46081</v>
      </c>
      <c r="J130" s="3">
        <f t="shared" si="119"/>
        <v>46085</v>
      </c>
      <c r="N130" s="7"/>
    </row>
    <row r="131" spans="1:15">
      <c r="B131" s="17" t="s">
        <v>163</v>
      </c>
      <c r="C131" s="16" t="s">
        <v>154</v>
      </c>
      <c r="D131" s="2" t="s">
        <v>174</v>
      </c>
      <c r="E131" s="3">
        <v>46077</v>
      </c>
      <c r="F131" s="3">
        <v>46078</v>
      </c>
      <c r="G131" s="3">
        <f t="shared" si="116"/>
        <v>46079</v>
      </c>
      <c r="H131" s="3">
        <f t="shared" si="117"/>
        <v>46082</v>
      </c>
      <c r="I131" s="3">
        <f t="shared" si="118"/>
        <v>46090</v>
      </c>
      <c r="J131" s="3">
        <f t="shared" si="119"/>
        <v>46094</v>
      </c>
      <c r="N131" s="7"/>
    </row>
    <row r="132" spans="1:15">
      <c r="B132" s="17" t="s">
        <v>239</v>
      </c>
      <c r="C132" s="16" t="s">
        <v>240</v>
      </c>
      <c r="D132" s="2" t="s">
        <v>242</v>
      </c>
      <c r="E132" s="3">
        <v>46080</v>
      </c>
      <c r="F132" s="3">
        <v>46082</v>
      </c>
      <c r="G132" s="3">
        <f t="shared" si="116"/>
        <v>46083</v>
      </c>
      <c r="H132" s="3">
        <f t="shared" si="117"/>
        <v>46086</v>
      </c>
      <c r="I132" s="3">
        <f t="shared" ref="I132" si="120">F132+12</f>
        <v>46094</v>
      </c>
      <c r="J132" s="3">
        <f t="shared" ref="J132" si="121">F132+16</f>
        <v>46098</v>
      </c>
      <c r="N132" s="7"/>
    </row>
    <row r="133" spans="1:15">
      <c r="B133" s="1" t="s">
        <v>86</v>
      </c>
      <c r="C133" s="16" t="s">
        <v>87</v>
      </c>
      <c r="D133" s="69" t="s">
        <v>208</v>
      </c>
      <c r="E133" s="3">
        <v>46092</v>
      </c>
      <c r="F133" s="3" t="s">
        <v>295</v>
      </c>
      <c r="G133" s="3">
        <f>E133+1</f>
        <v>46093</v>
      </c>
      <c r="H133" s="3">
        <f>E133+4</f>
        <v>46096</v>
      </c>
      <c r="I133" s="32">
        <f>E133+12</f>
        <v>46104</v>
      </c>
      <c r="J133" s="32">
        <f>E133+16</f>
        <v>46108</v>
      </c>
      <c r="N133" s="7"/>
    </row>
    <row r="134" spans="1:15">
      <c r="B134" s="17" t="s">
        <v>311</v>
      </c>
      <c r="C134" s="16" t="s">
        <v>201</v>
      </c>
      <c r="D134" s="2" t="s">
        <v>255</v>
      </c>
      <c r="E134" s="3">
        <v>46096</v>
      </c>
      <c r="F134" s="3">
        <v>46097</v>
      </c>
      <c r="G134" s="3">
        <f t="shared" ref="G134:G137" si="122">F134+1</f>
        <v>46098</v>
      </c>
      <c r="H134" s="3">
        <f t="shared" ref="H134:H137" si="123">F134+4</f>
        <v>46101</v>
      </c>
      <c r="I134" s="3">
        <f t="shared" ref="I134:I136" si="124">F134+12</f>
        <v>46109</v>
      </c>
      <c r="J134" s="3">
        <f t="shared" ref="J134:J136" si="125">F134+16</f>
        <v>46113</v>
      </c>
      <c r="N134" s="7"/>
    </row>
    <row r="135" spans="1:15">
      <c r="B135" s="17" t="s">
        <v>163</v>
      </c>
      <c r="C135" s="16" t="s">
        <v>154</v>
      </c>
      <c r="D135" s="2" t="s">
        <v>187</v>
      </c>
      <c r="E135" s="3">
        <v>46102</v>
      </c>
      <c r="F135" s="3">
        <v>46104</v>
      </c>
      <c r="G135" s="3">
        <f t="shared" si="122"/>
        <v>46105</v>
      </c>
      <c r="H135" s="3">
        <f t="shared" si="123"/>
        <v>46108</v>
      </c>
      <c r="I135" s="3">
        <f t="shared" si="124"/>
        <v>46116</v>
      </c>
      <c r="J135" s="3">
        <f t="shared" si="125"/>
        <v>46120</v>
      </c>
      <c r="N135" s="7"/>
    </row>
    <row r="136" spans="1:15">
      <c r="B136" s="17" t="s">
        <v>239</v>
      </c>
      <c r="C136" s="16" t="s">
        <v>240</v>
      </c>
      <c r="D136" s="2" t="s">
        <v>274</v>
      </c>
      <c r="E136" s="3">
        <v>46107</v>
      </c>
      <c r="F136" s="3">
        <v>46109</v>
      </c>
      <c r="G136" s="3">
        <f t="shared" si="122"/>
        <v>46110</v>
      </c>
      <c r="H136" s="3">
        <f t="shared" si="123"/>
        <v>46113</v>
      </c>
      <c r="I136" s="3">
        <f t="shared" si="124"/>
        <v>46121</v>
      </c>
      <c r="J136" s="3">
        <f t="shared" si="125"/>
        <v>46125</v>
      </c>
      <c r="N136" s="7"/>
    </row>
    <row r="137" spans="1:15">
      <c r="B137" s="1" t="s">
        <v>86</v>
      </c>
      <c r="C137" s="16" t="s">
        <v>87</v>
      </c>
      <c r="D137" s="69" t="s">
        <v>253</v>
      </c>
      <c r="E137" s="3">
        <v>46117</v>
      </c>
      <c r="F137" s="3">
        <v>46119</v>
      </c>
      <c r="G137" s="3">
        <f t="shared" si="122"/>
        <v>46120</v>
      </c>
      <c r="H137" s="3">
        <f t="shared" si="123"/>
        <v>46123</v>
      </c>
      <c r="I137" s="32">
        <f>F137+12</f>
        <v>46131</v>
      </c>
      <c r="J137" s="32">
        <f>F137+16</f>
        <v>46135</v>
      </c>
      <c r="N137" s="7"/>
    </row>
    <row r="138" spans="1:15">
      <c r="B138" s="17" t="s">
        <v>200</v>
      </c>
      <c r="C138" s="16" t="s">
        <v>201</v>
      </c>
      <c r="D138" s="2" t="s">
        <v>302</v>
      </c>
      <c r="E138" s="3">
        <v>46118</v>
      </c>
      <c r="F138" s="3">
        <v>46119</v>
      </c>
      <c r="G138" s="3">
        <f t="shared" ref="G138:G139" si="126">F138+1</f>
        <v>46120</v>
      </c>
      <c r="H138" s="3">
        <f t="shared" ref="H138:H139" si="127">F138+4</f>
        <v>46123</v>
      </c>
      <c r="I138" s="3">
        <f t="shared" ref="I138:I139" si="128">F138+12</f>
        <v>46131</v>
      </c>
      <c r="J138" s="3">
        <f t="shared" ref="J138:J139" si="129">F138+16</f>
        <v>46135</v>
      </c>
      <c r="N138" s="7"/>
    </row>
    <row r="139" spans="1:15">
      <c r="B139" s="17" t="s">
        <v>163</v>
      </c>
      <c r="C139" s="16" t="s">
        <v>154</v>
      </c>
      <c r="D139" s="2" t="s">
        <v>206</v>
      </c>
      <c r="E139" s="3">
        <v>46125</v>
      </c>
      <c r="F139" s="3">
        <v>46127</v>
      </c>
      <c r="G139" s="3">
        <f t="shared" si="126"/>
        <v>46128</v>
      </c>
      <c r="H139" s="3">
        <f t="shared" si="127"/>
        <v>46131</v>
      </c>
      <c r="I139" s="3">
        <f t="shared" si="128"/>
        <v>46139</v>
      </c>
      <c r="J139" s="3">
        <f t="shared" si="129"/>
        <v>46143</v>
      </c>
      <c r="N139" s="7"/>
    </row>
    <row r="140" spans="1:15">
      <c r="B140" s="6"/>
      <c r="C140" s="8"/>
      <c r="D140" s="8"/>
      <c r="E140" s="5"/>
      <c r="F140" s="47"/>
      <c r="G140" s="47"/>
      <c r="H140" s="47"/>
      <c r="I140" s="63"/>
      <c r="J140" s="42"/>
      <c r="K140" s="7"/>
      <c r="O140" s="7"/>
    </row>
    <row r="141" spans="1:15">
      <c r="A141" s="23"/>
      <c r="B141" s="10" t="s">
        <v>30</v>
      </c>
      <c r="C141" s="10"/>
      <c r="D141" s="10"/>
      <c r="E141" s="10" t="s">
        <v>31</v>
      </c>
      <c r="F141" s="9">
        <v>1</v>
      </c>
      <c r="G141" s="9">
        <v>2</v>
      </c>
      <c r="H141" s="9">
        <v>10</v>
      </c>
      <c r="I141" s="9">
        <v>11</v>
      </c>
      <c r="L141" s="7"/>
      <c r="M141" s="7"/>
    </row>
    <row r="142" spans="1:15">
      <c r="A142" s="23"/>
      <c r="B142" s="81" t="s">
        <v>24</v>
      </c>
      <c r="C142" s="82"/>
      <c r="D142" s="83"/>
      <c r="E142" s="18" t="s">
        <v>25</v>
      </c>
      <c r="F142" s="18" t="s">
        <v>26</v>
      </c>
      <c r="G142" s="18" t="s">
        <v>27</v>
      </c>
      <c r="H142" s="18" t="s">
        <v>28</v>
      </c>
      <c r="I142" s="18" t="s">
        <v>29</v>
      </c>
      <c r="M142" s="7"/>
    </row>
    <row r="143" spans="1:15">
      <c r="B143" s="55" t="s">
        <v>212</v>
      </c>
      <c r="C143" s="28" t="s">
        <v>213</v>
      </c>
      <c r="D143" s="37" t="s">
        <v>188</v>
      </c>
      <c r="E143" s="3">
        <v>46063</v>
      </c>
      <c r="F143" s="31">
        <f t="shared" ref="F143:F145" si="130">E143+1</f>
        <v>46064</v>
      </c>
      <c r="G143" s="3" t="s">
        <v>23</v>
      </c>
      <c r="H143" s="15">
        <f t="shared" ref="H143" si="131">E143+10</f>
        <v>46073</v>
      </c>
      <c r="I143" s="15">
        <f t="shared" ref="I143" si="132">E143+11</f>
        <v>46074</v>
      </c>
    </row>
    <row r="144" spans="1:15">
      <c r="B144" s="17" t="s">
        <v>259</v>
      </c>
      <c r="C144" s="16" t="s">
        <v>258</v>
      </c>
      <c r="D144" s="37" t="s">
        <v>188</v>
      </c>
      <c r="E144" s="3">
        <v>46074</v>
      </c>
      <c r="F144" s="31">
        <f t="shared" si="130"/>
        <v>46075</v>
      </c>
      <c r="G144" s="3" t="s">
        <v>23</v>
      </c>
      <c r="H144" s="15">
        <f t="shared" ref="H144:H147" si="133">E144+10</f>
        <v>46084</v>
      </c>
      <c r="I144" s="15">
        <f t="shared" ref="I144:I147" si="134">E144+11</f>
        <v>46085</v>
      </c>
    </row>
    <row r="145" spans="2:12">
      <c r="B145" s="17" t="s">
        <v>131</v>
      </c>
      <c r="C145" s="16" t="s">
        <v>96</v>
      </c>
      <c r="D145" s="37" t="s">
        <v>177</v>
      </c>
      <c r="E145" s="3">
        <v>46081</v>
      </c>
      <c r="F145" s="3">
        <f t="shared" si="130"/>
        <v>46082</v>
      </c>
      <c r="G145" s="3">
        <f>E145+2</f>
        <v>46083</v>
      </c>
      <c r="H145" s="15">
        <f t="shared" si="133"/>
        <v>46091</v>
      </c>
      <c r="I145" s="15">
        <f t="shared" si="134"/>
        <v>46092</v>
      </c>
    </row>
    <row r="146" spans="2:12">
      <c r="B146" s="61" t="s">
        <v>84</v>
      </c>
      <c r="C146" s="16"/>
      <c r="D146" s="37"/>
      <c r="E146" s="3" t="s">
        <v>23</v>
      </c>
      <c r="F146" s="3" t="s">
        <v>23</v>
      </c>
      <c r="G146" s="3" t="s">
        <v>23</v>
      </c>
      <c r="H146" s="3" t="s">
        <v>23</v>
      </c>
      <c r="I146" s="3" t="s">
        <v>23</v>
      </c>
    </row>
    <row r="147" spans="2:12">
      <c r="B147" s="55" t="s">
        <v>214</v>
      </c>
      <c r="C147" s="28" t="s">
        <v>213</v>
      </c>
      <c r="D147" s="37" t="s">
        <v>198</v>
      </c>
      <c r="E147" s="3">
        <v>46086</v>
      </c>
      <c r="F147" s="31">
        <f t="shared" ref="F147:F150" si="135">E147+1</f>
        <v>46087</v>
      </c>
      <c r="G147" s="3" t="s">
        <v>23</v>
      </c>
      <c r="H147" s="3">
        <f t="shared" si="133"/>
        <v>46096</v>
      </c>
      <c r="I147" s="3">
        <f t="shared" si="134"/>
        <v>46097</v>
      </c>
    </row>
    <row r="148" spans="2:12">
      <c r="B148" s="17" t="s">
        <v>275</v>
      </c>
      <c r="C148" s="16" t="s">
        <v>258</v>
      </c>
      <c r="D148" s="37" t="s">
        <v>198</v>
      </c>
      <c r="E148" s="3">
        <v>46095</v>
      </c>
      <c r="F148" s="31">
        <f t="shared" si="135"/>
        <v>46096</v>
      </c>
      <c r="G148" s="3" t="s">
        <v>23</v>
      </c>
      <c r="H148" s="15">
        <f t="shared" ref="H148:H150" si="136">E148+10</f>
        <v>46105</v>
      </c>
      <c r="I148" s="15">
        <f t="shared" ref="I148:I150" si="137">E148+11</f>
        <v>46106</v>
      </c>
    </row>
    <row r="149" spans="2:12">
      <c r="B149" s="17" t="s">
        <v>312</v>
      </c>
      <c r="C149" s="16" t="s">
        <v>313</v>
      </c>
      <c r="D149" s="37" t="s">
        <v>185</v>
      </c>
      <c r="E149" s="3">
        <v>46102</v>
      </c>
      <c r="F149" s="3">
        <f t="shared" si="135"/>
        <v>46103</v>
      </c>
      <c r="G149" s="3">
        <f>E149+2</f>
        <v>46104</v>
      </c>
      <c r="H149" s="15">
        <f t="shared" si="136"/>
        <v>46112</v>
      </c>
      <c r="I149" s="15">
        <f t="shared" si="137"/>
        <v>46113</v>
      </c>
    </row>
    <row r="150" spans="2:12">
      <c r="B150" s="55" t="s">
        <v>324</v>
      </c>
      <c r="C150" s="28" t="s">
        <v>213</v>
      </c>
      <c r="D150" s="37" t="s">
        <v>226</v>
      </c>
      <c r="E150" s="3">
        <v>46110</v>
      </c>
      <c r="F150" s="31">
        <f t="shared" si="135"/>
        <v>46111</v>
      </c>
      <c r="G150" s="3" t="s">
        <v>23</v>
      </c>
      <c r="H150" s="15">
        <f t="shared" si="136"/>
        <v>46120</v>
      </c>
      <c r="I150" s="15">
        <f t="shared" si="137"/>
        <v>46121</v>
      </c>
    </row>
    <row r="151" spans="2:12">
      <c r="B151" s="17" t="s">
        <v>267</v>
      </c>
      <c r="C151" s="16" t="s">
        <v>258</v>
      </c>
      <c r="D151" s="37" t="s">
        <v>226</v>
      </c>
      <c r="E151" s="3">
        <v>46115</v>
      </c>
      <c r="F151" s="31">
        <f t="shared" ref="F151:F153" si="138">E151+1</f>
        <v>46116</v>
      </c>
      <c r="G151" s="3" t="s">
        <v>23</v>
      </c>
      <c r="H151" s="15">
        <f t="shared" ref="H151:H153" si="139">E151+10</f>
        <v>46125</v>
      </c>
      <c r="I151" s="15">
        <f t="shared" ref="I151:I153" si="140">E151+11</f>
        <v>46126</v>
      </c>
    </row>
    <row r="152" spans="2:12">
      <c r="B152" s="17" t="s">
        <v>131</v>
      </c>
      <c r="C152" s="16" t="s">
        <v>96</v>
      </c>
      <c r="D152" s="37" t="s">
        <v>194</v>
      </c>
      <c r="E152" s="3">
        <v>46123</v>
      </c>
      <c r="F152" s="3">
        <f t="shared" si="138"/>
        <v>46124</v>
      </c>
      <c r="G152" s="3">
        <f>E152+2</f>
        <v>46125</v>
      </c>
      <c r="H152" s="15">
        <f t="shared" si="139"/>
        <v>46133</v>
      </c>
      <c r="I152" s="15">
        <f t="shared" si="140"/>
        <v>46134</v>
      </c>
    </row>
    <row r="153" spans="2:12">
      <c r="B153" s="55" t="s">
        <v>212</v>
      </c>
      <c r="C153" s="28" t="s">
        <v>213</v>
      </c>
      <c r="D153" s="37" t="s">
        <v>303</v>
      </c>
      <c r="E153" s="3">
        <v>46127</v>
      </c>
      <c r="F153" s="31">
        <f t="shared" si="138"/>
        <v>46128</v>
      </c>
      <c r="G153" s="3" t="s">
        <v>23</v>
      </c>
      <c r="H153" s="15">
        <f t="shared" si="139"/>
        <v>46137</v>
      </c>
      <c r="I153" s="15">
        <f t="shared" si="140"/>
        <v>46138</v>
      </c>
    </row>
    <row r="154" spans="2:12">
      <c r="B154" s="17" t="s">
        <v>259</v>
      </c>
      <c r="C154" s="16" t="s">
        <v>258</v>
      </c>
      <c r="D154" s="37" t="s">
        <v>303</v>
      </c>
      <c r="E154" s="3">
        <v>46141</v>
      </c>
      <c r="F154" s="31">
        <f t="shared" ref="F154" si="141">E154+1</f>
        <v>46142</v>
      </c>
      <c r="G154" s="3" t="s">
        <v>23</v>
      </c>
      <c r="H154" s="15">
        <f t="shared" ref="H154" si="142">E154+10</f>
        <v>46151</v>
      </c>
      <c r="I154" s="15">
        <f t="shared" ref="I154" si="143">E154+11</f>
        <v>46152</v>
      </c>
    </row>
    <row r="155" spans="2:12">
      <c r="B155" s="6"/>
      <c r="C155" s="8"/>
      <c r="D155" s="8"/>
      <c r="E155" s="5"/>
      <c r="F155" s="36"/>
      <c r="G155" s="5"/>
      <c r="H155" s="11"/>
      <c r="I155" s="11"/>
    </row>
    <row r="156" spans="2:12">
      <c r="B156" s="10" t="s">
        <v>62</v>
      </c>
      <c r="C156" s="10"/>
      <c r="D156" s="10"/>
      <c r="E156" s="10" t="s">
        <v>64</v>
      </c>
      <c r="F156" s="9">
        <v>2</v>
      </c>
      <c r="G156" s="9">
        <v>5</v>
      </c>
      <c r="H156" s="9">
        <v>7</v>
      </c>
      <c r="I156" s="9">
        <v>8</v>
      </c>
      <c r="J156" s="9">
        <v>14</v>
      </c>
      <c r="K156" s="9">
        <v>24</v>
      </c>
      <c r="L156" s="9">
        <v>26</v>
      </c>
    </row>
    <row r="157" spans="2:12">
      <c r="B157" s="81" t="s">
        <v>24</v>
      </c>
      <c r="C157" s="82"/>
      <c r="D157" s="83"/>
      <c r="E157" s="18" t="s">
        <v>63</v>
      </c>
      <c r="F157" s="18" t="s">
        <v>26</v>
      </c>
      <c r="G157" s="18" t="s">
        <v>65</v>
      </c>
      <c r="H157" s="18" t="s">
        <v>66</v>
      </c>
      <c r="I157" s="18" t="s">
        <v>67</v>
      </c>
      <c r="J157" s="18" t="s">
        <v>70</v>
      </c>
      <c r="K157" s="18" t="s">
        <v>68</v>
      </c>
      <c r="L157" s="18" t="s">
        <v>69</v>
      </c>
    </row>
    <row r="158" spans="2:12">
      <c r="B158" s="17" t="s">
        <v>78</v>
      </c>
      <c r="C158" s="16" t="s">
        <v>79</v>
      </c>
      <c r="D158" s="37" t="s">
        <v>199</v>
      </c>
      <c r="E158" s="3">
        <v>46043</v>
      </c>
      <c r="F158" s="32" t="s">
        <v>23</v>
      </c>
      <c r="G158" s="32" t="s">
        <v>23</v>
      </c>
      <c r="H158" s="32" t="s">
        <v>23</v>
      </c>
      <c r="I158" s="32" t="s">
        <v>23</v>
      </c>
      <c r="J158" s="15" t="s">
        <v>23</v>
      </c>
      <c r="K158" s="15">
        <f t="shared" ref="K158:K161" si="144">E158+24</f>
        <v>46067</v>
      </c>
      <c r="L158" s="49" t="s">
        <v>23</v>
      </c>
    </row>
    <row r="159" spans="2:12">
      <c r="B159" s="17" t="s">
        <v>80</v>
      </c>
      <c r="C159" s="16" t="s">
        <v>81</v>
      </c>
      <c r="D159" s="37" t="s">
        <v>202</v>
      </c>
      <c r="E159" s="3">
        <v>46050</v>
      </c>
      <c r="F159" s="32" t="s">
        <v>23</v>
      </c>
      <c r="G159" s="32" t="s">
        <v>23</v>
      </c>
      <c r="H159" s="32" t="s">
        <v>23</v>
      </c>
      <c r="I159" s="32" t="s">
        <v>23</v>
      </c>
      <c r="J159" s="15" t="s">
        <v>23</v>
      </c>
      <c r="K159" s="15">
        <f t="shared" si="144"/>
        <v>46074</v>
      </c>
      <c r="L159" s="49" t="s">
        <v>23</v>
      </c>
    </row>
    <row r="160" spans="2:12">
      <c r="B160" s="17" t="s">
        <v>88</v>
      </c>
      <c r="C160" s="28" t="s">
        <v>99</v>
      </c>
      <c r="D160" s="37" t="s">
        <v>210</v>
      </c>
      <c r="E160" s="3">
        <v>46070</v>
      </c>
      <c r="F160" s="32" t="s">
        <v>23</v>
      </c>
      <c r="G160" s="32" t="s">
        <v>23</v>
      </c>
      <c r="H160" s="32" t="s">
        <v>23</v>
      </c>
      <c r="I160" s="32" t="s">
        <v>23</v>
      </c>
      <c r="J160" s="15" t="s">
        <v>23</v>
      </c>
      <c r="K160" s="15">
        <f t="shared" si="144"/>
        <v>46094</v>
      </c>
      <c r="L160" s="49" t="s">
        <v>23</v>
      </c>
    </row>
    <row r="161" spans="2:12">
      <c r="B161" s="17" t="s">
        <v>89</v>
      </c>
      <c r="C161" s="28" t="s">
        <v>90</v>
      </c>
      <c r="D161" s="37" t="s">
        <v>219</v>
      </c>
      <c r="E161" s="3">
        <v>46077</v>
      </c>
      <c r="F161" s="32" t="s">
        <v>23</v>
      </c>
      <c r="G161" s="32" t="s">
        <v>23</v>
      </c>
      <c r="H161" s="32" t="s">
        <v>23</v>
      </c>
      <c r="I161" s="32" t="s">
        <v>23</v>
      </c>
      <c r="J161" s="15" t="s">
        <v>23</v>
      </c>
      <c r="K161" s="15">
        <f t="shared" si="144"/>
        <v>46101</v>
      </c>
      <c r="L161" s="49" t="s">
        <v>23</v>
      </c>
    </row>
    <row r="162" spans="2:12">
      <c r="B162" s="54" t="s">
        <v>161</v>
      </c>
      <c r="C162" s="16" t="s">
        <v>160</v>
      </c>
      <c r="D162" s="67" t="s">
        <v>178</v>
      </c>
      <c r="E162" s="3">
        <v>46079</v>
      </c>
      <c r="F162" s="32" t="s">
        <v>23</v>
      </c>
      <c r="G162" s="32" t="s">
        <v>23</v>
      </c>
      <c r="H162" s="32" t="s">
        <v>23</v>
      </c>
      <c r="I162" s="32" t="s">
        <v>23</v>
      </c>
      <c r="J162" s="15" t="s">
        <v>23</v>
      </c>
      <c r="K162" s="32">
        <f>E162+24</f>
        <v>46103</v>
      </c>
      <c r="L162" s="49" t="s">
        <v>23</v>
      </c>
    </row>
    <row r="163" spans="2:12">
      <c r="B163" s="75" t="s">
        <v>257</v>
      </c>
      <c r="C163" s="16"/>
      <c r="D163" s="67"/>
      <c r="E163" s="3"/>
      <c r="F163" s="32"/>
      <c r="G163" s="32"/>
      <c r="H163" s="32"/>
      <c r="I163" s="32"/>
      <c r="J163" s="15"/>
      <c r="K163" s="32"/>
      <c r="L163" s="49"/>
    </row>
    <row r="164" spans="2:12">
      <c r="B164" s="38" t="s">
        <v>132</v>
      </c>
      <c r="C164" s="28" t="s">
        <v>133</v>
      </c>
      <c r="D164" s="39" t="s">
        <v>238</v>
      </c>
      <c r="E164" s="3">
        <v>46085</v>
      </c>
      <c r="F164" s="32" t="s">
        <v>23</v>
      </c>
      <c r="G164" s="32" t="s">
        <v>23</v>
      </c>
      <c r="H164" s="32" t="s">
        <v>23</v>
      </c>
      <c r="I164" s="32" t="s">
        <v>23</v>
      </c>
      <c r="J164" s="15" t="s">
        <v>23</v>
      </c>
      <c r="K164" s="15">
        <f t="shared" ref="K164:K169" si="145">E164+24</f>
        <v>46109</v>
      </c>
      <c r="L164" s="49" t="s">
        <v>23</v>
      </c>
    </row>
    <row r="165" spans="2:12">
      <c r="B165" s="17" t="s">
        <v>95</v>
      </c>
      <c r="C165" s="44" t="s">
        <v>314</v>
      </c>
      <c r="D165" s="37" t="s">
        <v>268</v>
      </c>
      <c r="E165" s="3">
        <v>46092</v>
      </c>
      <c r="F165" s="32" t="s">
        <v>23</v>
      </c>
      <c r="G165" s="32" t="s">
        <v>23</v>
      </c>
      <c r="H165" s="32" t="s">
        <v>23</v>
      </c>
      <c r="I165" s="32" t="s">
        <v>23</v>
      </c>
      <c r="J165" s="15" t="s">
        <v>23</v>
      </c>
      <c r="K165" s="15">
        <f t="shared" si="145"/>
        <v>46116</v>
      </c>
      <c r="L165" s="49" t="s">
        <v>23</v>
      </c>
    </row>
    <row r="166" spans="2:12">
      <c r="B166" s="17" t="s">
        <v>78</v>
      </c>
      <c r="C166" s="16" t="s">
        <v>79</v>
      </c>
      <c r="D166" s="37" t="s">
        <v>269</v>
      </c>
      <c r="E166" s="3">
        <v>46099</v>
      </c>
      <c r="F166" s="32" t="s">
        <v>23</v>
      </c>
      <c r="G166" s="32" t="s">
        <v>23</v>
      </c>
      <c r="H166" s="32" t="s">
        <v>23</v>
      </c>
      <c r="I166" s="32" t="s">
        <v>23</v>
      </c>
      <c r="J166" s="15" t="s">
        <v>23</v>
      </c>
      <c r="K166" s="15">
        <f t="shared" si="145"/>
        <v>46123</v>
      </c>
      <c r="L166" s="49" t="s">
        <v>23</v>
      </c>
    </row>
    <row r="167" spans="2:12">
      <c r="B167" s="17" t="s">
        <v>80</v>
      </c>
      <c r="C167" s="16" t="s">
        <v>81</v>
      </c>
      <c r="D167" s="37" t="s">
        <v>276</v>
      </c>
      <c r="E167" s="3">
        <v>46106</v>
      </c>
      <c r="F167" s="32" t="s">
        <v>23</v>
      </c>
      <c r="G167" s="32" t="s">
        <v>23</v>
      </c>
      <c r="H167" s="32" t="s">
        <v>23</v>
      </c>
      <c r="I167" s="32" t="s">
        <v>23</v>
      </c>
      <c r="J167" s="15" t="s">
        <v>23</v>
      </c>
      <c r="K167" s="15">
        <f t="shared" si="145"/>
        <v>46130</v>
      </c>
      <c r="L167" s="49" t="s">
        <v>23</v>
      </c>
    </row>
    <row r="168" spans="2:12">
      <c r="B168" s="17" t="s">
        <v>88</v>
      </c>
      <c r="C168" s="28" t="s">
        <v>99</v>
      </c>
      <c r="D168" s="37" t="s">
        <v>287</v>
      </c>
      <c r="E168" s="3">
        <v>46113</v>
      </c>
      <c r="F168" s="32" t="s">
        <v>23</v>
      </c>
      <c r="G168" s="32" t="s">
        <v>23</v>
      </c>
      <c r="H168" s="32" t="s">
        <v>23</v>
      </c>
      <c r="I168" s="32" t="s">
        <v>23</v>
      </c>
      <c r="J168" s="15" t="s">
        <v>23</v>
      </c>
      <c r="K168" s="15">
        <f t="shared" si="145"/>
        <v>46137</v>
      </c>
      <c r="L168" s="49" t="s">
        <v>23</v>
      </c>
    </row>
    <row r="169" spans="2:12">
      <c r="B169" s="17" t="s">
        <v>89</v>
      </c>
      <c r="C169" s="28" t="s">
        <v>90</v>
      </c>
      <c r="D169" s="37" t="s">
        <v>304</v>
      </c>
      <c r="E169" s="3">
        <v>46120</v>
      </c>
      <c r="F169" s="32" t="s">
        <v>23</v>
      </c>
      <c r="G169" s="32" t="s">
        <v>23</v>
      </c>
      <c r="H169" s="32" t="s">
        <v>23</v>
      </c>
      <c r="I169" s="32" t="s">
        <v>23</v>
      </c>
      <c r="J169" s="15" t="s">
        <v>23</v>
      </c>
      <c r="K169" s="15">
        <f t="shared" si="145"/>
        <v>46144</v>
      </c>
      <c r="L169" s="49" t="s">
        <v>23</v>
      </c>
    </row>
    <row r="170" spans="2:12">
      <c r="B170" s="54" t="s">
        <v>161</v>
      </c>
      <c r="C170" s="16" t="s">
        <v>160</v>
      </c>
      <c r="D170" s="67" t="s">
        <v>180</v>
      </c>
      <c r="E170" s="3">
        <v>46127</v>
      </c>
      <c r="F170" s="32" t="s">
        <v>23</v>
      </c>
      <c r="G170" s="32" t="s">
        <v>23</v>
      </c>
      <c r="H170" s="32" t="s">
        <v>23</v>
      </c>
      <c r="I170" s="32" t="s">
        <v>23</v>
      </c>
      <c r="J170" s="15" t="s">
        <v>23</v>
      </c>
      <c r="K170" s="32">
        <f>E170+24</f>
        <v>46151</v>
      </c>
      <c r="L170" s="49" t="s">
        <v>23</v>
      </c>
    </row>
    <row r="171" spans="2:12">
      <c r="B171" s="51"/>
      <c r="C171" s="48"/>
      <c r="D171" s="48"/>
      <c r="E171" s="42"/>
      <c r="F171" s="42"/>
    </row>
    <row r="172" spans="2:12">
      <c r="B172" s="10" t="s">
        <v>115</v>
      </c>
      <c r="C172" s="10"/>
      <c r="D172" s="10"/>
      <c r="E172" s="9" t="s">
        <v>116</v>
      </c>
      <c r="F172" s="9">
        <v>20</v>
      </c>
      <c r="G172" s="10"/>
    </row>
    <row r="173" spans="2:12">
      <c r="B173" s="81" t="s">
        <v>24</v>
      </c>
      <c r="C173" s="82"/>
      <c r="D173" s="83"/>
      <c r="E173" s="18" t="s">
        <v>111</v>
      </c>
      <c r="F173" s="18" t="s">
        <v>120</v>
      </c>
    </row>
    <row r="174" spans="2:12">
      <c r="B174" s="38" t="s">
        <v>145</v>
      </c>
      <c r="C174" s="16" t="s">
        <v>144</v>
      </c>
      <c r="D174" s="39" t="s">
        <v>183</v>
      </c>
      <c r="E174" s="32">
        <v>46047</v>
      </c>
      <c r="F174" s="32">
        <f t="shared" ref="F174:F175" si="146">E174+20</f>
        <v>46067</v>
      </c>
    </row>
    <row r="175" spans="2:12">
      <c r="B175" s="38" t="s">
        <v>155</v>
      </c>
      <c r="C175" s="16" t="s">
        <v>118</v>
      </c>
      <c r="D175" s="39" t="s">
        <v>183</v>
      </c>
      <c r="E175" s="32">
        <v>46053</v>
      </c>
      <c r="F175" s="32">
        <f t="shared" si="146"/>
        <v>46073</v>
      </c>
    </row>
    <row r="176" spans="2:12">
      <c r="B176" s="38" t="s">
        <v>117</v>
      </c>
      <c r="C176" s="16" t="s">
        <v>119</v>
      </c>
      <c r="D176" s="39" t="s">
        <v>183</v>
      </c>
      <c r="E176" s="32">
        <v>46059</v>
      </c>
      <c r="F176" s="32">
        <f t="shared" ref="F176" si="147">E176+20</f>
        <v>46079</v>
      </c>
    </row>
    <row r="177" spans="2:6">
      <c r="B177" s="38" t="s">
        <v>127</v>
      </c>
      <c r="C177" s="16" t="s">
        <v>128</v>
      </c>
      <c r="D177" s="39" t="s">
        <v>183</v>
      </c>
      <c r="E177" s="32">
        <v>46070</v>
      </c>
      <c r="F177" s="32">
        <f>E177+20</f>
        <v>46090</v>
      </c>
    </row>
    <row r="178" spans="2:6">
      <c r="B178" s="55" t="s">
        <v>142</v>
      </c>
      <c r="C178" s="28" t="s">
        <v>143</v>
      </c>
      <c r="D178" s="39" t="s">
        <v>211</v>
      </c>
      <c r="E178" s="32">
        <v>46074</v>
      </c>
      <c r="F178" s="32">
        <f>E178+20</f>
        <v>46094</v>
      </c>
    </row>
    <row r="179" spans="2:6">
      <c r="B179" s="55" t="s">
        <v>152</v>
      </c>
      <c r="C179" s="16" t="s">
        <v>153</v>
      </c>
      <c r="D179" s="68" t="s">
        <v>227</v>
      </c>
      <c r="E179" s="32">
        <v>46080</v>
      </c>
      <c r="F179" s="32">
        <f t="shared" ref="F179:F180" si="148">E179+20</f>
        <v>46100</v>
      </c>
    </row>
    <row r="180" spans="2:6">
      <c r="B180" s="55" t="s">
        <v>190</v>
      </c>
      <c r="C180" s="28"/>
      <c r="D180" s="39"/>
      <c r="E180" s="32">
        <v>46083</v>
      </c>
      <c r="F180" s="32">
        <f t="shared" si="148"/>
        <v>46103</v>
      </c>
    </row>
    <row r="181" spans="2:6">
      <c r="B181" s="38" t="s">
        <v>294</v>
      </c>
      <c r="C181" s="16" t="s">
        <v>293</v>
      </c>
      <c r="D181" s="39" t="s">
        <v>256</v>
      </c>
      <c r="E181" s="32">
        <v>46090</v>
      </c>
      <c r="F181" s="32">
        <f t="shared" ref="F181" si="149">E181+20</f>
        <v>46110</v>
      </c>
    </row>
    <row r="182" spans="2:6">
      <c r="B182" s="55" t="s">
        <v>270</v>
      </c>
      <c r="C182" s="28"/>
      <c r="D182" s="39"/>
      <c r="E182" s="32">
        <v>46097</v>
      </c>
      <c r="F182" s="32">
        <f t="shared" ref="F182" si="150">E182+20</f>
        <v>46117</v>
      </c>
    </row>
    <row r="183" spans="2:6">
      <c r="B183" s="38" t="s">
        <v>117</v>
      </c>
      <c r="C183" s="16" t="s">
        <v>119</v>
      </c>
      <c r="D183" s="39" t="s">
        <v>256</v>
      </c>
      <c r="E183" s="32">
        <v>46104</v>
      </c>
      <c r="F183" s="32">
        <f t="shared" ref="F183" si="151">E183+20</f>
        <v>46124</v>
      </c>
    </row>
    <row r="184" spans="2:6">
      <c r="B184" s="38" t="s">
        <v>127</v>
      </c>
      <c r="C184" s="16" t="s">
        <v>128</v>
      </c>
      <c r="D184" s="39" t="s">
        <v>256</v>
      </c>
      <c r="E184" s="32">
        <v>46115</v>
      </c>
      <c r="F184" s="32">
        <f>E184+20</f>
        <v>46135</v>
      </c>
    </row>
    <row r="185" spans="2:6">
      <c r="B185" s="55" t="s">
        <v>142</v>
      </c>
      <c r="C185" s="28" t="s">
        <v>143</v>
      </c>
      <c r="D185" s="39" t="s">
        <v>305</v>
      </c>
      <c r="E185" s="32">
        <v>46120</v>
      </c>
      <c r="F185" s="32">
        <f>E185+20</f>
        <v>46140</v>
      </c>
    </row>
    <row r="186" spans="2:6">
      <c r="B186" s="35"/>
      <c r="C186" s="8"/>
      <c r="D186" s="48"/>
      <c r="E186" s="42"/>
      <c r="F186" s="42"/>
    </row>
    <row r="187" spans="2:6">
      <c r="B187" s="35"/>
      <c r="C187" s="8"/>
      <c r="D187" s="48"/>
      <c r="E187" s="42"/>
      <c r="F187" s="42"/>
    </row>
    <row r="188" spans="2:6">
      <c r="B188" s="35"/>
      <c r="C188" s="8"/>
      <c r="D188" s="48"/>
      <c r="E188" s="42"/>
      <c r="F188" s="42"/>
    </row>
    <row r="189" spans="2:6">
      <c r="B189" s="35"/>
      <c r="C189" s="8"/>
      <c r="D189" s="48"/>
      <c r="E189" s="42"/>
      <c r="F189" s="42"/>
    </row>
    <row r="190" spans="2:6">
      <c r="C190"/>
    </row>
    <row r="191" spans="2:6">
      <c r="B191" s="51"/>
      <c r="C191" s="48"/>
      <c r="D191" s="48"/>
      <c r="E191" s="42"/>
      <c r="F191" s="42"/>
    </row>
    <row r="192" spans="2:6">
      <c r="B192" s="51"/>
      <c r="C192" s="48"/>
      <c r="D192" s="48"/>
      <c r="E192" s="42"/>
      <c r="F192" s="42"/>
    </row>
    <row r="193" spans="3:3">
      <c r="C193"/>
    </row>
    <row r="194" spans="3:3">
      <c r="C194"/>
    </row>
    <row r="195" spans="3:3">
      <c r="C195"/>
    </row>
    <row r="196" spans="3:3">
      <c r="C196"/>
    </row>
    <row r="197" spans="3:3">
      <c r="C197"/>
    </row>
    <row r="198" spans="3:3">
      <c r="C198"/>
    </row>
    <row r="199" spans="3:3">
      <c r="C199"/>
    </row>
    <row r="200" spans="3:3">
      <c r="C200"/>
    </row>
    <row r="201" spans="3:3">
      <c r="C201"/>
    </row>
    <row r="202" spans="3:3">
      <c r="C202"/>
    </row>
    <row r="203" spans="3:3">
      <c r="C203"/>
    </row>
    <row r="204" spans="3:3">
      <c r="C204"/>
    </row>
    <row r="205" spans="3:3">
      <c r="C205"/>
    </row>
    <row r="206" spans="3:3">
      <c r="C206"/>
    </row>
    <row r="207" spans="3:3">
      <c r="C207"/>
    </row>
    <row r="208" spans="3:3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  <row r="65523" spans="3:3">
      <c r="C65523"/>
    </row>
    <row r="65524" spans="3:3">
      <c r="C65524"/>
    </row>
    <row r="65525" spans="3:3">
      <c r="C65525"/>
    </row>
    <row r="65526" spans="3:3">
      <c r="C65526"/>
    </row>
    <row r="65527" spans="3:3">
      <c r="C65527"/>
    </row>
    <row r="65528" spans="3:3">
      <c r="C65528"/>
    </row>
    <row r="65529" spans="3:3">
      <c r="C65529"/>
    </row>
    <row r="65530" spans="3:3">
      <c r="C65530"/>
    </row>
    <row r="65531" spans="3:3">
      <c r="C65531"/>
    </row>
    <row r="65532" spans="3:3">
      <c r="C65532"/>
    </row>
    <row r="65533" spans="3:3">
      <c r="C65533"/>
    </row>
    <row r="65534" spans="3:3">
      <c r="C65534"/>
    </row>
    <row r="65535" spans="3:3">
      <c r="C65535"/>
    </row>
    <row r="65536" spans="3:3">
      <c r="C65536"/>
    </row>
  </sheetData>
  <dataConsolidate/>
  <mergeCells count="10">
    <mergeCell ref="B2:D2"/>
    <mergeCell ref="B62:D62"/>
    <mergeCell ref="B173:D173"/>
    <mergeCell ref="B157:D157"/>
    <mergeCell ref="B142:D142"/>
    <mergeCell ref="B95:D95"/>
    <mergeCell ref="B111:D111"/>
    <mergeCell ref="B17:D17"/>
    <mergeCell ref="B80:D80"/>
    <mergeCell ref="B32:D32"/>
  </mergeCells>
  <phoneticPr fontId="2" type="noConversion"/>
  <printOptions horizontalCentered="1" verticalCentered="1"/>
  <pageMargins left="0.62992125984251968" right="0.59055118110236227" top="0" bottom="0" header="0" footer="0"/>
  <pageSetup paperSize="9" scale="47" orientation="portrait" copies="4" r:id="rId1"/>
  <rowBreaks count="1" manualBreakCount="1">
    <brk id="93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Chong--Marketing &amp; Sales Dept--HK</cp:lastModifiedBy>
  <cp:lastPrinted>2026-02-19T04:43:58Z</cp:lastPrinted>
  <dcterms:created xsi:type="dcterms:W3CDTF">2011-07-22T05:31:41Z</dcterms:created>
  <dcterms:modified xsi:type="dcterms:W3CDTF">2026-02-24T08:28:54Z</dcterms:modified>
</cp:coreProperties>
</file>