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https://tslinesvn-my.sharepoint.com/personal/phuong_carol_tslines_com_vn/Documents/Desktop/"/>
    </mc:Choice>
  </mc:AlternateContent>
  <xr:revisionPtr revIDLastSave="12" documentId="13_ncr:1_{DCE032DE-36C9-4F72-AA6A-9690B1885B29}" xr6:coauthVersionLast="47" xr6:coauthVersionMax="47" xr10:uidLastSave="{A2D560D2-21BE-486C-AEC9-261722342AAD}"/>
  <bookViews>
    <workbookView xWindow="-120" yWindow="-120" windowWidth="21840" windowHeight="13020" firstSheet="3" activeTab="6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r:id="rId15"/>
    <sheet name="EAST AFRICA SERVICE" sheetId="16" r:id="rId16"/>
    <sheet name="MEXICO SERVICE" sheetId="17" r:id="rId17"/>
    <sheet name="SINGAPORE SERVICE" sheetId="18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8" l="1"/>
  <c r="I31" i="18" s="1"/>
  <c r="I30" i="18"/>
  <c r="H30" i="18"/>
  <c r="I29" i="18"/>
  <c r="H29" i="18"/>
  <c r="H18" i="18"/>
  <c r="I18" i="18" s="1"/>
  <c r="I17" i="18"/>
  <c r="H17" i="18"/>
  <c r="I16" i="18"/>
  <c r="H16" i="18"/>
  <c r="E27" i="18"/>
  <c r="D28" i="18"/>
  <c r="D29" i="18" s="1"/>
  <c r="D30" i="18" s="1"/>
  <c r="D31" i="18" s="1"/>
  <c r="D32" i="18" s="1"/>
  <c r="D33" i="18" s="1"/>
  <c r="D34" i="18" s="1"/>
  <c r="D35" i="18" s="1"/>
  <c r="D15" i="18"/>
  <c r="D16" i="18" s="1"/>
  <c r="D17" i="18" s="1"/>
  <c r="D18" i="18" s="1"/>
  <c r="D19" i="18" s="1"/>
  <c r="D20" i="18" s="1"/>
  <c r="D21" i="18" s="1"/>
  <c r="D22" i="18" s="1"/>
  <c r="E40" i="15" l="1"/>
  <c r="E39" i="15"/>
  <c r="E38" i="15"/>
  <c r="E37" i="15"/>
  <c r="E31" i="15"/>
  <c r="E30" i="15"/>
  <c r="E29" i="15"/>
  <c r="H32" i="14"/>
  <c r="K32" i="14" s="1"/>
  <c r="H31" i="14"/>
  <c r="J31" i="14" s="1"/>
  <c r="K30" i="14"/>
  <c r="J30" i="14"/>
  <c r="I30" i="14"/>
  <c r="K28" i="14"/>
  <c r="J28" i="14"/>
  <c r="H28" i="14"/>
  <c r="I28" i="14" s="1"/>
  <c r="J27" i="14"/>
  <c r="I27" i="14"/>
  <c r="I16" i="15"/>
  <c r="H18" i="15"/>
  <c r="I18" i="15" s="1"/>
  <c r="D15" i="17"/>
  <c r="D16" i="17" s="1"/>
  <c r="D17" i="17" s="1"/>
  <c r="D18" i="17" s="1"/>
  <c r="D19" i="17" s="1"/>
  <c r="D20" i="17" s="1"/>
  <c r="D21" i="17" s="1"/>
  <c r="D22" i="17" s="1"/>
  <c r="H19" i="15" l="1"/>
  <c r="I19" i="15" s="1"/>
  <c r="H33" i="14"/>
  <c r="I32" i="14"/>
  <c r="I31" i="14"/>
  <c r="J32" i="14"/>
  <c r="K33" i="14" l="1"/>
  <c r="H34" i="14"/>
  <c r="J33" i="14"/>
  <c r="I33" i="14"/>
  <c r="E29" i="18"/>
  <c r="I28" i="18"/>
  <c r="H28" i="18"/>
  <c r="E28" i="18"/>
  <c r="I27" i="18"/>
  <c r="H19" i="18"/>
  <c r="H15" i="18"/>
  <c r="I15" i="18" s="1"/>
  <c r="E15" i="18"/>
  <c r="I14" i="18"/>
  <c r="E14" i="18"/>
  <c r="H71" i="16"/>
  <c r="H72" i="16" s="1"/>
  <c r="I70" i="16"/>
  <c r="I68" i="16"/>
  <c r="H58" i="16"/>
  <c r="I58" i="16" s="1"/>
  <c r="I47" i="16"/>
  <c r="H45" i="16"/>
  <c r="I45" i="16" s="1"/>
  <c r="I44" i="16"/>
  <c r="I33" i="16"/>
  <c r="I31" i="16"/>
  <c r="I29" i="16"/>
  <c r="H29" i="16"/>
  <c r="I28" i="16"/>
  <c r="H28" i="16"/>
  <c r="I27" i="16"/>
  <c r="I20" i="16"/>
  <c r="I18" i="16"/>
  <c r="I16" i="16"/>
  <c r="H16" i="16"/>
  <c r="I15" i="16"/>
  <c r="H15" i="16"/>
  <c r="I14" i="16"/>
  <c r="H56" i="11"/>
  <c r="H57" i="11" s="1"/>
  <c r="H55" i="11"/>
  <c r="I55" i="11" s="1"/>
  <c r="J55" i="11" s="1"/>
  <c r="J54" i="11"/>
  <c r="I54" i="11"/>
  <c r="H46" i="11"/>
  <c r="I46" i="11" s="1"/>
  <c r="J46" i="11" s="1"/>
  <c r="H45" i="11"/>
  <c r="I45" i="11" s="1"/>
  <c r="J45" i="11" s="1"/>
  <c r="H42" i="11"/>
  <c r="H43" i="11" s="1"/>
  <c r="I41" i="11"/>
  <c r="J41" i="11" s="1"/>
  <c r="H28" i="11"/>
  <c r="H29" i="11" s="1"/>
  <c r="H30" i="11" s="1"/>
  <c r="H31" i="11" s="1"/>
  <c r="H32" i="11" s="1"/>
  <c r="H33" i="11" s="1"/>
  <c r="H34" i="11" s="1"/>
  <c r="H35" i="11" s="1"/>
  <c r="K34" i="14" l="1"/>
  <c r="I34" i="14"/>
  <c r="J34" i="14"/>
  <c r="H35" i="14"/>
  <c r="E30" i="18"/>
  <c r="I19" i="18"/>
  <c r="H20" i="18"/>
  <c r="H32" i="18"/>
  <c r="I72" i="16"/>
  <c r="H73" i="16"/>
  <c r="I71" i="16"/>
  <c r="I57" i="16"/>
  <c r="H58" i="11"/>
  <c r="I57" i="11"/>
  <c r="J57" i="11" s="1"/>
  <c r="I56" i="11"/>
  <c r="J56" i="11" s="1"/>
  <c r="I43" i="11"/>
  <c r="J43" i="11" s="1"/>
  <c r="H44" i="11"/>
  <c r="I44" i="11" s="1"/>
  <c r="J44" i="11" s="1"/>
  <c r="I42" i="11"/>
  <c r="J42" i="11" s="1"/>
  <c r="K35" i="14" l="1"/>
  <c r="J35" i="14"/>
  <c r="I35" i="14"/>
  <c r="E16" i="18"/>
  <c r="I20" i="18"/>
  <c r="H21" i="18"/>
  <c r="I32" i="18"/>
  <c r="H33" i="18"/>
  <c r="E31" i="18"/>
  <c r="H74" i="16"/>
  <c r="I73" i="16"/>
  <c r="I58" i="11"/>
  <c r="J58" i="11" s="1"/>
  <c r="H59" i="11"/>
  <c r="I33" i="18" l="1"/>
  <c r="H34" i="18"/>
  <c r="I21" i="18"/>
  <c r="H22" i="18"/>
  <c r="I22" i="18" s="1"/>
  <c r="E32" i="18"/>
  <c r="E17" i="18"/>
  <c r="I74" i="16"/>
  <c r="H75" i="16"/>
  <c r="I59" i="11"/>
  <c r="J59" i="11" s="1"/>
  <c r="H60" i="11"/>
  <c r="H68" i="12"/>
  <c r="H69" i="12" s="1"/>
  <c r="J67" i="12"/>
  <c r="I67" i="12"/>
  <c r="H130" i="7"/>
  <c r="H131" i="7" s="1"/>
  <c r="H129" i="7"/>
  <c r="J129" i="7" s="1"/>
  <c r="J128" i="7"/>
  <c r="I128" i="7"/>
  <c r="J125" i="7"/>
  <c r="I125" i="7"/>
  <c r="H116" i="7"/>
  <c r="H117" i="7" s="1"/>
  <c r="J115" i="7"/>
  <c r="I115" i="7"/>
  <c r="J112" i="7"/>
  <c r="I112" i="7"/>
  <c r="J105" i="7"/>
  <c r="H105" i="7"/>
  <c r="I105" i="7" s="1"/>
  <c r="H104" i="7"/>
  <c r="J104" i="7" s="1"/>
  <c r="H84" i="7"/>
  <c r="H85" i="7" s="1"/>
  <c r="I83" i="7"/>
  <c r="H71" i="7"/>
  <c r="H72" i="7" s="1"/>
  <c r="I70" i="7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E18" i="18" l="1"/>
  <c r="I34" i="18"/>
  <c r="H35" i="18"/>
  <c r="I35" i="18" s="1"/>
  <c r="E33" i="18"/>
  <c r="H76" i="16"/>
  <c r="I76" i="16" s="1"/>
  <c r="I75" i="16"/>
  <c r="H61" i="11"/>
  <c r="I60" i="11"/>
  <c r="J60" i="11" s="1"/>
  <c r="H70" i="12"/>
  <c r="J69" i="12"/>
  <c r="I69" i="12"/>
  <c r="I68" i="12"/>
  <c r="J68" i="12"/>
  <c r="H132" i="7"/>
  <c r="J131" i="7"/>
  <c r="I131" i="7"/>
  <c r="I130" i="7"/>
  <c r="I129" i="7"/>
  <c r="J130" i="7"/>
  <c r="H118" i="7"/>
  <c r="J117" i="7"/>
  <c r="I117" i="7"/>
  <c r="I116" i="7"/>
  <c r="J116" i="7"/>
  <c r="I104" i="7"/>
  <c r="I85" i="7"/>
  <c r="H86" i="7"/>
  <c r="I84" i="7"/>
  <c r="I72" i="7"/>
  <c r="H73" i="7"/>
  <c r="I71" i="7"/>
  <c r="E34" i="18" l="1"/>
  <c r="E35" i="18"/>
  <c r="E19" i="18"/>
  <c r="H62" i="11"/>
  <c r="I62" i="11" s="1"/>
  <c r="J62" i="11" s="1"/>
  <c r="I61" i="11"/>
  <c r="J61" i="11" s="1"/>
  <c r="I70" i="12"/>
  <c r="H71" i="12"/>
  <c r="J70" i="12"/>
  <c r="I132" i="7"/>
  <c r="J132" i="7"/>
  <c r="I118" i="7"/>
  <c r="H119" i="7"/>
  <c r="J118" i="7"/>
  <c r="H87" i="7"/>
  <c r="I86" i="7"/>
  <c r="H74" i="7"/>
  <c r="I73" i="7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E20" i="18" l="1"/>
  <c r="J71" i="12"/>
  <c r="I71" i="12"/>
  <c r="H72" i="12"/>
  <c r="J119" i="7"/>
  <c r="I119" i="7"/>
  <c r="I87" i="7"/>
  <c r="H88" i="7"/>
  <c r="I74" i="7"/>
  <c r="H75" i="7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E22" i="18" l="1"/>
  <c r="E21" i="18"/>
  <c r="H73" i="12"/>
  <c r="J72" i="12"/>
  <c r="I72" i="12"/>
  <c r="H89" i="7"/>
  <c r="I88" i="7"/>
  <c r="H76" i="7"/>
  <c r="I75" i="7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I89" i="7"/>
  <c r="H90" i="7"/>
  <c r="I76" i="7"/>
  <c r="H77" i="7"/>
  <c r="K43" i="12"/>
  <c r="J43" i="12"/>
  <c r="I43" i="12"/>
  <c r="H44" i="12"/>
  <c r="K30" i="12"/>
  <c r="J30" i="12"/>
  <c r="I30" i="12"/>
  <c r="I74" i="12" l="1"/>
  <c r="H75" i="12"/>
  <c r="J74" i="12"/>
  <c r="H91" i="7"/>
  <c r="I91" i="7" s="1"/>
  <c r="I90" i="7"/>
  <c r="H78" i="7"/>
  <c r="I78" i="7" s="1"/>
  <c r="I77" i="7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E27" i="16" l="1"/>
  <c r="E68" i="16"/>
  <c r="E41" i="16"/>
  <c r="D56" i="16"/>
  <c r="D57" i="16" s="1"/>
  <c r="D58" i="16" s="1"/>
  <c r="D59" i="16" s="1"/>
  <c r="D60" i="16" s="1"/>
  <c r="D61" i="16" s="1"/>
  <c r="D62" i="16" s="1"/>
  <c r="D63" i="16" s="1"/>
  <c r="D69" i="16"/>
  <c r="D70" i="16" s="1"/>
  <c r="D71" i="16" s="1"/>
  <c r="D72" i="16" s="1"/>
  <c r="D73" i="16" s="1"/>
  <c r="D74" i="16" s="1"/>
  <c r="D75" i="16" s="1"/>
  <c r="D76" i="16" s="1"/>
  <c r="D42" i="16"/>
  <c r="D43" i="16" s="1"/>
  <c r="D44" i="16" s="1"/>
  <c r="D45" i="16" s="1"/>
  <c r="D46" i="16" s="1"/>
  <c r="D47" i="16" s="1"/>
  <c r="D48" i="16" s="1"/>
  <c r="D49" i="16" s="1"/>
  <c r="D28" i="16"/>
  <c r="D29" i="16" s="1"/>
  <c r="D30" i="16" s="1"/>
  <c r="D31" i="16" s="1"/>
  <c r="D32" i="16" s="1"/>
  <c r="D33" i="16" s="1"/>
  <c r="D34" i="16" s="1"/>
  <c r="D35" i="16" s="1"/>
  <c r="D15" i="16"/>
  <c r="D16" i="16" s="1"/>
  <c r="D17" i="16" s="1"/>
  <c r="D18" i="16" s="1"/>
  <c r="D19" i="16" s="1"/>
  <c r="D20" i="16" s="1"/>
  <c r="D21" i="16" s="1"/>
  <c r="D22" i="16" s="1"/>
  <c r="D15" i="15"/>
  <c r="D16" i="15" s="1"/>
  <c r="D17" i="15" s="1"/>
  <c r="D18" i="15" s="1"/>
  <c r="D19" i="15" s="1"/>
  <c r="D20" i="15" s="1"/>
  <c r="D21" i="15" s="1"/>
  <c r="D22" i="15" s="1"/>
  <c r="D41" i="14"/>
  <c r="D42" i="14" s="1"/>
  <c r="D43" i="14" s="1"/>
  <c r="D44" i="14" s="1"/>
  <c r="D45" i="14" s="1"/>
  <c r="D46" i="14" s="1"/>
  <c r="D47" i="14" s="1"/>
  <c r="D48" i="14" s="1"/>
  <c r="E27" i="14"/>
  <c r="D28" i="14"/>
  <c r="D29" i="14" s="1"/>
  <c r="D30" i="14" s="1"/>
  <c r="D31" i="14" s="1"/>
  <c r="D32" i="14" s="1"/>
  <c r="D33" i="14" s="1"/>
  <c r="D34" i="14" s="1"/>
  <c r="D35" i="14" s="1"/>
  <c r="D15" i="14"/>
  <c r="D16" i="14" s="1"/>
  <c r="D17" i="14" s="1"/>
  <c r="D18" i="14" s="1"/>
  <c r="D19" i="14" s="1"/>
  <c r="D20" i="14" s="1"/>
  <c r="D21" i="14" s="1"/>
  <c r="D22" i="14" s="1"/>
  <c r="D42" i="11"/>
  <c r="D43" i="11" s="1"/>
  <c r="D44" i="11" s="1"/>
  <c r="D45" i="11" s="1"/>
  <c r="D46" i="11" s="1"/>
  <c r="D47" i="11" s="1"/>
  <c r="D48" i="11" s="1"/>
  <c r="D49" i="11" s="1"/>
  <c r="E27" i="11"/>
  <c r="E54" i="11"/>
  <c r="D55" i="11"/>
  <c r="D56" i="11" s="1"/>
  <c r="D57" i="11" s="1"/>
  <c r="D58" i="11" s="1"/>
  <c r="D59" i="11" s="1"/>
  <c r="D60" i="11" s="1"/>
  <c r="D61" i="11" s="1"/>
  <c r="D62" i="11" s="1"/>
  <c r="D28" i="11"/>
  <c r="D29" i="11" s="1"/>
  <c r="D30" i="11" s="1"/>
  <c r="D31" i="11" s="1"/>
  <c r="D32" i="11" s="1"/>
  <c r="D33" i="11" s="1"/>
  <c r="D34" i="11" s="1"/>
  <c r="D35" i="11" s="1"/>
  <c r="D15" i="11"/>
  <c r="D16" i="11" s="1"/>
  <c r="D17" i="11" s="1"/>
  <c r="D18" i="11" s="1"/>
  <c r="D19" i="11" s="1"/>
  <c r="D20" i="11" s="1"/>
  <c r="D21" i="11" s="1"/>
  <c r="D22" i="11" s="1"/>
  <c r="D41" i="10"/>
  <c r="D42" i="10" s="1"/>
  <c r="D43" i="10" s="1"/>
  <c r="D44" i="10" s="1"/>
  <c r="D45" i="10" s="1"/>
  <c r="D46" i="10" s="1"/>
  <c r="D47" i="10" s="1"/>
  <c r="D48" i="10" s="1"/>
  <c r="E27" i="10"/>
  <c r="D28" i="10"/>
  <c r="D29" i="10" s="1"/>
  <c r="D30" i="10" s="1"/>
  <c r="D31" i="10" s="1"/>
  <c r="D32" i="10" s="1"/>
  <c r="D33" i="10" s="1"/>
  <c r="D34" i="10" s="1"/>
  <c r="D35" i="10" s="1"/>
  <c r="D15" i="10"/>
  <c r="D16" i="10" s="1"/>
  <c r="D17" i="10" s="1"/>
  <c r="D18" i="10" s="1"/>
  <c r="D19" i="10" s="1"/>
  <c r="D20" i="10" s="1"/>
  <c r="D21" i="10" s="1"/>
  <c r="D22" i="10" s="1"/>
  <c r="D41" i="12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D41" i="9"/>
  <c r="D42" i="9" s="1"/>
  <c r="D43" i="9" s="1"/>
  <c r="D44" i="9" s="1"/>
  <c r="D45" i="9" s="1"/>
  <c r="D46" i="9" s="1"/>
  <c r="D47" i="9" s="1"/>
  <c r="D48" i="9" s="1"/>
  <c r="E27" i="9"/>
  <c r="D28" i="9"/>
  <c r="D29" i="9" s="1"/>
  <c r="D30" i="9" s="1"/>
  <c r="D31" i="9" s="1"/>
  <c r="D32" i="9" s="1"/>
  <c r="D33" i="9" s="1"/>
  <c r="D34" i="9" s="1"/>
  <c r="D35" i="9" s="1"/>
  <c r="D15" i="9"/>
  <c r="D16" i="9" s="1"/>
  <c r="D17" i="9" s="1"/>
  <c r="D18" i="9" s="1"/>
  <c r="D19" i="9" s="1"/>
  <c r="D20" i="9" s="1"/>
  <c r="D21" i="9" s="1"/>
  <c r="D22" i="9" s="1"/>
  <c r="D41" i="8"/>
  <c r="D42" i="8" s="1"/>
  <c r="D43" i="8" s="1"/>
  <c r="D44" i="8" s="1"/>
  <c r="D45" i="8" s="1"/>
  <c r="D46" i="8" s="1"/>
  <c r="D47" i="8" s="1"/>
  <c r="D48" i="8" s="1"/>
  <c r="E27" i="8"/>
  <c r="D28" i="8"/>
  <c r="D29" i="8" s="1"/>
  <c r="D30" i="8" s="1"/>
  <c r="D31" i="8" s="1"/>
  <c r="D32" i="8" s="1"/>
  <c r="D33" i="8" s="1"/>
  <c r="D34" i="8" s="1"/>
  <c r="D35" i="8" s="1"/>
  <c r="D15" i="8"/>
  <c r="D16" i="8" s="1"/>
  <c r="D17" i="8" s="1"/>
  <c r="D18" i="8" s="1"/>
  <c r="D19" i="8" s="1"/>
  <c r="D20" i="8" s="1"/>
  <c r="D21" i="8" s="1"/>
  <c r="D22" i="8" s="1"/>
  <c r="D166" i="7"/>
  <c r="D167" i="7" s="1"/>
  <c r="D168" i="7" s="1"/>
  <c r="D169" i="7" s="1"/>
  <c r="D170" i="7" s="1"/>
  <c r="D171" i="7" s="1"/>
  <c r="D172" i="7" s="1"/>
  <c r="D173" i="7" s="1"/>
  <c r="D125" i="7"/>
  <c r="D126" i="7" s="1"/>
  <c r="D127" i="7" s="1"/>
  <c r="D128" i="7" s="1"/>
  <c r="D129" i="7" s="1"/>
  <c r="D130" i="7" s="1"/>
  <c r="D131" i="7" s="1"/>
  <c r="D132" i="7" s="1"/>
  <c r="E111" i="7"/>
  <c r="F152" i="7"/>
  <c r="E152" i="7"/>
  <c r="D153" i="7"/>
  <c r="D154" i="7" s="1"/>
  <c r="D155" i="7" s="1"/>
  <c r="D156" i="7" s="1"/>
  <c r="D157" i="7" s="1"/>
  <c r="D158" i="7" s="1"/>
  <c r="D159" i="7" s="1"/>
  <c r="D160" i="7" s="1"/>
  <c r="D112" i="7"/>
  <c r="D113" i="7" s="1"/>
  <c r="D114" i="7" s="1"/>
  <c r="D115" i="7" s="1"/>
  <c r="D116" i="7" s="1"/>
  <c r="D117" i="7" s="1"/>
  <c r="D118" i="7" s="1"/>
  <c r="D119" i="7" s="1"/>
  <c r="D140" i="7"/>
  <c r="D141" i="7" s="1"/>
  <c r="D142" i="7" s="1"/>
  <c r="D143" i="7" s="1"/>
  <c r="D144" i="7" s="1"/>
  <c r="D145" i="7" s="1"/>
  <c r="D146" i="7" s="1"/>
  <c r="D147" i="7" s="1"/>
  <c r="D99" i="7"/>
  <c r="D100" i="7" s="1"/>
  <c r="D101" i="7" s="1"/>
  <c r="D102" i="7" s="1"/>
  <c r="D103" i="7" s="1"/>
  <c r="D104" i="7" s="1"/>
  <c r="D105" i="7" s="1"/>
  <c r="D106" i="7" s="1"/>
  <c r="D84" i="7"/>
  <c r="D85" i="7" s="1"/>
  <c r="D86" i="7" s="1"/>
  <c r="D87" i="7" s="1"/>
  <c r="D88" i="7" s="1"/>
  <c r="D89" i="7" s="1"/>
  <c r="D90" i="7" s="1"/>
  <c r="D91" i="7" s="1"/>
  <c r="D43" i="7"/>
  <c r="D44" i="7" s="1"/>
  <c r="D45" i="7" s="1"/>
  <c r="D46" i="7" s="1"/>
  <c r="D47" i="7" s="1"/>
  <c r="D48" i="7" s="1"/>
  <c r="D49" i="7" s="1"/>
  <c r="D50" i="7" s="1"/>
  <c r="E70" i="7"/>
  <c r="D71" i="7"/>
  <c r="D72" i="7" s="1"/>
  <c r="D73" i="7" s="1"/>
  <c r="D74" i="7" s="1"/>
  <c r="D75" i="7" s="1"/>
  <c r="D76" i="7" s="1"/>
  <c r="D77" i="7" s="1"/>
  <c r="D78" i="7" s="1"/>
  <c r="D58" i="7"/>
  <c r="D59" i="7" s="1"/>
  <c r="D60" i="7" s="1"/>
  <c r="D61" i="7" s="1"/>
  <c r="D62" i="7" s="1"/>
  <c r="D63" i="7" s="1"/>
  <c r="D64" i="7" s="1"/>
  <c r="D65" i="7" s="1"/>
  <c r="F27" i="7"/>
  <c r="E27" i="7"/>
  <c r="D28" i="7"/>
  <c r="D29" i="7" s="1"/>
  <c r="D30" i="7" s="1"/>
  <c r="D31" i="7" s="1"/>
  <c r="D32" i="7" s="1"/>
  <c r="D33" i="7" s="1"/>
  <c r="D34" i="7" s="1"/>
  <c r="D35" i="7" s="1"/>
  <c r="D15" i="7"/>
  <c r="D16" i="7" s="1"/>
  <c r="D17" i="7" s="1"/>
  <c r="D18" i="7" s="1"/>
  <c r="D19" i="7" s="1"/>
  <c r="D20" i="7" s="1"/>
  <c r="D21" i="7" s="1"/>
  <c r="D22" i="7" s="1"/>
  <c r="D43" i="6"/>
  <c r="D44" i="6" s="1"/>
  <c r="D45" i="6" s="1"/>
  <c r="D46" i="6" s="1"/>
  <c r="D47" i="6" s="1"/>
  <c r="D48" i="6" s="1"/>
  <c r="D49" i="6" s="1"/>
  <c r="D50" i="6" s="1"/>
  <c r="E28" i="6"/>
  <c r="D29" i="6"/>
  <c r="D30" i="6" s="1"/>
  <c r="D31" i="6" s="1"/>
  <c r="D32" i="6" s="1"/>
  <c r="D33" i="6" s="1"/>
  <c r="D34" i="6" s="1"/>
  <c r="D35" i="6" s="1"/>
  <c r="D36" i="6" s="1"/>
  <c r="D15" i="6"/>
  <c r="D16" i="6" s="1"/>
  <c r="D17" i="6" s="1"/>
  <c r="D18" i="6" s="1"/>
  <c r="D19" i="6" s="1"/>
  <c r="D20" i="6" s="1"/>
  <c r="D21" i="6" s="1"/>
  <c r="D22" i="6" s="1"/>
  <c r="D101" i="5"/>
  <c r="D102" i="5" s="1"/>
  <c r="D103" i="5" s="1"/>
  <c r="D104" i="5" s="1"/>
  <c r="D105" i="5" s="1"/>
  <c r="D106" i="5" s="1"/>
  <c r="D107" i="5" s="1"/>
  <c r="D108" i="5" s="1"/>
  <c r="D87" i="5"/>
  <c r="D88" i="5" s="1"/>
  <c r="D89" i="5" s="1"/>
  <c r="D90" i="5" s="1"/>
  <c r="D91" i="5" s="1"/>
  <c r="D92" i="5" s="1"/>
  <c r="D93" i="5" s="1"/>
  <c r="D94" i="5" s="1"/>
  <c r="D72" i="5"/>
  <c r="D73" i="5" s="1"/>
  <c r="D74" i="5" s="1"/>
  <c r="D75" i="5" s="1"/>
  <c r="D76" i="5" s="1"/>
  <c r="D77" i="5" s="1"/>
  <c r="D78" i="5" s="1"/>
  <c r="D79" i="5" s="1"/>
  <c r="E57" i="5"/>
  <c r="D58" i="5"/>
  <c r="D59" i="5" s="1"/>
  <c r="D60" i="5" s="1"/>
  <c r="D61" i="5" s="1"/>
  <c r="D62" i="5" s="1"/>
  <c r="D63" i="5" s="1"/>
  <c r="D64" i="5" s="1"/>
  <c r="D65" i="5" s="1"/>
  <c r="D44" i="5"/>
  <c r="D45" i="5" s="1"/>
  <c r="D46" i="5" s="1"/>
  <c r="D47" i="5" s="1"/>
  <c r="D48" i="5" s="1"/>
  <c r="D49" i="5" s="1"/>
  <c r="D50" i="5" s="1"/>
  <c r="D51" i="5" s="1"/>
  <c r="G28" i="5"/>
  <c r="F28" i="5"/>
  <c r="E28" i="5"/>
  <c r="G29" i="5"/>
  <c r="F29" i="5"/>
  <c r="E29" i="5"/>
  <c r="D29" i="5"/>
  <c r="D30" i="5" s="1"/>
  <c r="D31" i="5" s="1"/>
  <c r="D32" i="5" s="1"/>
  <c r="D33" i="5" s="1"/>
  <c r="D34" i="5" s="1"/>
  <c r="D35" i="5" s="1"/>
  <c r="D36" i="5" s="1"/>
  <c r="D15" i="5"/>
  <c r="D16" i="5" s="1"/>
  <c r="D17" i="5" s="1"/>
  <c r="D18" i="5" s="1"/>
  <c r="D19" i="5" s="1"/>
  <c r="D20" i="5" s="1"/>
  <c r="D21" i="5" s="1"/>
  <c r="D22" i="5" s="1"/>
  <c r="D30" i="4" l="1"/>
  <c r="J30" i="4" s="1"/>
  <c r="J29" i="4"/>
  <c r="I29" i="4"/>
  <c r="H29" i="4"/>
  <c r="G29" i="4"/>
  <c r="F29" i="4"/>
  <c r="E29" i="4"/>
  <c r="D31" i="4" l="1"/>
  <c r="J31" i="4" s="1"/>
  <c r="G30" i="4"/>
  <c r="H30" i="4"/>
  <c r="E30" i="4"/>
  <c r="I30" i="4"/>
  <c r="F30" i="4"/>
  <c r="E31" i="4"/>
  <c r="G31" i="4"/>
  <c r="H31" i="4"/>
  <c r="F31" i="4"/>
  <c r="I31" i="4" l="1"/>
  <c r="I17" i="15" l="1"/>
  <c r="H20" i="15" l="1"/>
  <c r="H21" i="15" s="1"/>
  <c r="I21" i="15" s="1"/>
  <c r="E36" i="15" l="1"/>
  <c r="E28" i="15"/>
  <c r="J99" i="7" l="1"/>
  <c r="I99" i="7"/>
  <c r="E76" i="16" l="1"/>
  <c r="E70" i="16"/>
  <c r="E71" i="16"/>
  <c r="E72" i="16"/>
  <c r="E73" i="16"/>
  <c r="E74" i="16"/>
  <c r="E75" i="16"/>
  <c r="E69" i="16"/>
  <c r="I49" i="16"/>
  <c r="I42" i="16"/>
  <c r="E35" i="16"/>
  <c r="E29" i="16"/>
  <c r="E30" i="16"/>
  <c r="E31" i="16"/>
  <c r="E32" i="16"/>
  <c r="E33" i="16"/>
  <c r="E34" i="16"/>
  <c r="E28" i="16"/>
  <c r="I35" i="16"/>
  <c r="E19" i="17"/>
  <c r="E18" i="17"/>
  <c r="E17" i="17"/>
  <c r="E16" i="17"/>
  <c r="I28" i="11" l="1"/>
  <c r="J28" i="11" s="1"/>
  <c r="K28" i="11" s="1"/>
  <c r="I27" i="11"/>
  <c r="J27" i="11" s="1"/>
  <c r="K27" i="11" s="1"/>
  <c r="H15" i="11"/>
  <c r="I14" i="11"/>
  <c r="J14" i="11" s="1"/>
  <c r="K14" i="11" s="1"/>
  <c r="I29" i="11" l="1"/>
  <c r="J29" i="11" s="1"/>
  <c r="K29" i="11" s="1"/>
  <c r="I30" i="11" l="1"/>
  <c r="J30" i="11" s="1"/>
  <c r="K30" i="11" s="1"/>
  <c r="I22" i="16" l="1"/>
  <c r="I31" i="11"/>
  <c r="J31" i="11" s="1"/>
  <c r="K31" i="11" s="1"/>
  <c r="I20" i="15" l="1"/>
  <c r="I32" i="11"/>
  <c r="J32" i="11" s="1"/>
  <c r="K32" i="11" s="1"/>
  <c r="H42" i="9"/>
  <c r="H43" i="9" s="1"/>
  <c r="H41" i="9"/>
  <c r="J41" i="9" s="1"/>
  <c r="J40" i="9"/>
  <c r="I40" i="9"/>
  <c r="E35" i="9"/>
  <c r="E29" i="9"/>
  <c r="E30" i="9"/>
  <c r="E31" i="9"/>
  <c r="E32" i="9"/>
  <c r="E33" i="9"/>
  <c r="E34" i="9"/>
  <c r="E28" i="9"/>
  <c r="H28" i="9"/>
  <c r="H29" i="9" s="1"/>
  <c r="I33" i="11" l="1"/>
  <c r="J33" i="11" s="1"/>
  <c r="K33" i="11" s="1"/>
  <c r="H34" i="12"/>
  <c r="H44" i="9"/>
  <c r="J43" i="9"/>
  <c r="I43" i="9"/>
  <c r="I42" i="9"/>
  <c r="I41" i="9"/>
  <c r="J42" i="9"/>
  <c r="H30" i="9"/>
  <c r="I34" i="12" l="1"/>
  <c r="J34" i="12"/>
  <c r="K34" i="12"/>
  <c r="I34" i="11"/>
  <c r="J34" i="11" s="1"/>
  <c r="K34" i="11" s="1"/>
  <c r="I35" i="11"/>
  <c r="J35" i="11" s="1"/>
  <c r="K35" i="11" s="1"/>
  <c r="I44" i="9"/>
  <c r="H45" i="9"/>
  <c r="J44" i="9"/>
  <c r="H31" i="9"/>
  <c r="J45" i="9" l="1"/>
  <c r="I45" i="9"/>
  <c r="H46" i="9"/>
  <c r="H32" i="9"/>
  <c r="H47" i="9" l="1"/>
  <c r="J46" i="9"/>
  <c r="I46" i="9"/>
  <c r="H33" i="9"/>
  <c r="H48" i="9" l="1"/>
  <c r="J47" i="9"/>
  <c r="I47" i="9"/>
  <c r="H34" i="9"/>
  <c r="H58" i="7"/>
  <c r="H59" i="7" s="1"/>
  <c r="I58" i="7" l="1"/>
  <c r="I48" i="9"/>
  <c r="J48" i="9"/>
  <c r="H35" i="9"/>
  <c r="I55" i="16"/>
  <c r="E56" i="16"/>
  <c r="E55" i="16"/>
  <c r="E42" i="16"/>
  <c r="E32" i="14"/>
  <c r="E31" i="14"/>
  <c r="E33" i="11"/>
  <c r="E32" i="11"/>
  <c r="E31" i="11"/>
  <c r="E32" i="10"/>
  <c r="E31" i="10"/>
  <c r="E57" i="16" l="1"/>
  <c r="E46" i="16"/>
  <c r="E43" i="16"/>
  <c r="E47" i="16"/>
  <c r="E45" i="16"/>
  <c r="E44" i="16"/>
  <c r="E58" i="11"/>
  <c r="E32" i="12"/>
  <c r="E31" i="12"/>
  <c r="E34" i="8"/>
  <c r="E33" i="8"/>
  <c r="E32" i="8"/>
  <c r="E31" i="8"/>
  <c r="F157" i="7"/>
  <c r="E157" i="7"/>
  <c r="F156" i="7"/>
  <c r="E156" i="7"/>
  <c r="E117" i="7"/>
  <c r="E116" i="7"/>
  <c r="E115" i="7"/>
  <c r="E76" i="7"/>
  <c r="E75" i="7"/>
  <c r="E74" i="7"/>
  <c r="F32" i="7"/>
  <c r="E32" i="7"/>
  <c r="F31" i="7"/>
  <c r="E31" i="7"/>
  <c r="E33" i="6"/>
  <c r="E32" i="6"/>
  <c r="E63" i="5"/>
  <c r="E62" i="5"/>
  <c r="E61" i="5"/>
  <c r="H59" i="16" l="1"/>
  <c r="E58" i="16"/>
  <c r="E59" i="11"/>
  <c r="G31" i="5"/>
  <c r="F31" i="5"/>
  <c r="E31" i="5"/>
  <c r="I59" i="16" l="1"/>
  <c r="H60" i="16"/>
  <c r="E59" i="16"/>
  <c r="F32" i="5"/>
  <c r="E32" i="5"/>
  <c r="G32" i="5"/>
  <c r="H61" i="16" l="1"/>
  <c r="I60" i="16"/>
  <c r="E60" i="16"/>
  <c r="G33" i="5"/>
  <c r="E33" i="5"/>
  <c r="F33" i="5"/>
  <c r="I61" i="16" l="1"/>
  <c r="H62" i="16"/>
  <c r="E61" i="16"/>
  <c r="H63" i="16" l="1"/>
  <c r="I63" i="16" s="1"/>
  <c r="I62" i="16"/>
  <c r="E63" i="16"/>
  <c r="E62" i="16"/>
  <c r="D32" i="4"/>
  <c r="J32" i="4" s="1"/>
  <c r="G32" i="4" l="1"/>
  <c r="E32" i="4"/>
  <c r="D33" i="4"/>
  <c r="G33" i="4" s="1"/>
  <c r="H33" i="4"/>
  <c r="H32" i="4"/>
  <c r="I32" i="4"/>
  <c r="F32" i="4"/>
  <c r="F33" i="4" l="1"/>
  <c r="E33" i="4"/>
  <c r="I33" i="4"/>
  <c r="J33" i="4"/>
  <c r="D34" i="4"/>
  <c r="E15" i="7"/>
  <c r="E16" i="7"/>
  <c r="E17" i="7"/>
  <c r="E18" i="7"/>
  <c r="E19" i="7"/>
  <c r="I34" i="4" l="1"/>
  <c r="J34" i="4"/>
  <c r="G34" i="4"/>
  <c r="F34" i="4"/>
  <c r="D35" i="4"/>
  <c r="H34" i="4"/>
  <c r="E34" i="4"/>
  <c r="J35" i="4" l="1"/>
  <c r="I35" i="4"/>
  <c r="H35" i="4"/>
  <c r="F35" i="4"/>
  <c r="G35" i="4"/>
  <c r="E35" i="4"/>
  <c r="H22" i="15"/>
  <c r="I22" i="15" s="1"/>
  <c r="H47" i="11" l="1"/>
  <c r="H48" i="11" s="1"/>
  <c r="H15" i="17"/>
  <c r="H16" i="17" s="1"/>
  <c r="I14" i="17"/>
  <c r="E14" i="17"/>
  <c r="H17" i="17" l="1"/>
  <c r="I16" i="17"/>
  <c r="I15" i="17"/>
  <c r="E15" i="17"/>
  <c r="I17" i="17" l="1"/>
  <c r="H18" i="17"/>
  <c r="I18" i="17" l="1"/>
  <c r="H19" i="17"/>
  <c r="E20" i="17"/>
  <c r="I19" i="17" l="1"/>
  <c r="H20" i="17"/>
  <c r="E22" i="17"/>
  <c r="E21" i="17"/>
  <c r="I20" i="17" l="1"/>
  <c r="H21" i="17"/>
  <c r="I102" i="7"/>
  <c r="I21" i="17" l="1"/>
  <c r="H22" i="17"/>
  <c r="I22" i="17" s="1"/>
  <c r="H103" i="7"/>
  <c r="I103" i="7" s="1"/>
  <c r="J102" i="7"/>
  <c r="J103" i="7"/>
  <c r="H35" i="12" l="1"/>
  <c r="H45" i="5"/>
  <c r="H46" i="5" s="1"/>
  <c r="E15" i="16"/>
  <c r="E14" i="16"/>
  <c r="E15" i="15"/>
  <c r="E14" i="15"/>
  <c r="E15" i="14"/>
  <c r="E14" i="14"/>
  <c r="E42" i="11"/>
  <c r="E41" i="11"/>
  <c r="E14" i="11"/>
  <c r="E40" i="10"/>
  <c r="E28" i="10"/>
  <c r="E14" i="10"/>
  <c r="E55" i="12"/>
  <c r="E54" i="12"/>
  <c r="E41" i="12"/>
  <c r="E40" i="12"/>
  <c r="E28" i="12"/>
  <c r="E14" i="12"/>
  <c r="E40" i="9"/>
  <c r="E14" i="9"/>
  <c r="E40" i="8"/>
  <c r="H28" i="8"/>
  <c r="K28" i="8" s="1"/>
  <c r="K27" i="8"/>
  <c r="J27" i="8"/>
  <c r="I27" i="8"/>
  <c r="E14" i="8"/>
  <c r="F139" i="7"/>
  <c r="E165" i="7"/>
  <c r="E124" i="7"/>
  <c r="E98" i="7"/>
  <c r="E100" i="7"/>
  <c r="E57" i="7"/>
  <c r="F35" i="7"/>
  <c r="E35" i="6"/>
  <c r="E31" i="6"/>
  <c r="E14" i="6"/>
  <c r="E99" i="7" l="1"/>
  <c r="E159" i="7"/>
  <c r="F158" i="7"/>
  <c r="E34" i="6"/>
  <c r="J45" i="5"/>
  <c r="I45" i="5"/>
  <c r="J35" i="12"/>
  <c r="I35" i="12"/>
  <c r="K35" i="12"/>
  <c r="E17" i="16"/>
  <c r="E29" i="14"/>
  <c r="E28" i="14"/>
  <c r="E56" i="11"/>
  <c r="E55" i="11"/>
  <c r="E44" i="11"/>
  <c r="E43" i="11"/>
  <c r="E29" i="11"/>
  <c r="E28" i="11"/>
  <c r="E16" i="11"/>
  <c r="E15" i="11"/>
  <c r="E42" i="10"/>
  <c r="E41" i="10"/>
  <c r="E30" i="10"/>
  <c r="E29" i="10"/>
  <c r="E16" i="10"/>
  <c r="E15" i="10"/>
  <c r="E69" i="12"/>
  <c r="E68" i="12"/>
  <c r="E57" i="12"/>
  <c r="E43" i="12"/>
  <c r="E30" i="12"/>
  <c r="E56" i="12"/>
  <c r="E16" i="12"/>
  <c r="E15" i="12"/>
  <c r="E42" i="9"/>
  <c r="E41" i="9"/>
  <c r="E15" i="9"/>
  <c r="E19" i="9"/>
  <c r="E42" i="8"/>
  <c r="E41" i="8"/>
  <c r="H29" i="8"/>
  <c r="I28" i="8"/>
  <c r="J28" i="8"/>
  <c r="E29" i="8"/>
  <c r="E28" i="8"/>
  <c r="E16" i="8"/>
  <c r="E15" i="8"/>
  <c r="F159" i="7"/>
  <c r="E158" i="7"/>
  <c r="F144" i="7"/>
  <c r="E142" i="7"/>
  <c r="F140" i="7"/>
  <c r="E146" i="7"/>
  <c r="E143" i="7"/>
  <c r="F143" i="7"/>
  <c r="E140" i="7"/>
  <c r="E144" i="7"/>
  <c r="F146" i="7"/>
  <c r="F142" i="7"/>
  <c r="E141" i="7"/>
  <c r="E145" i="7"/>
  <c r="F145" i="7"/>
  <c r="F141" i="7"/>
  <c r="E167" i="7"/>
  <c r="E166" i="7"/>
  <c r="E126" i="7"/>
  <c r="E125" i="7"/>
  <c r="E113" i="7"/>
  <c r="E112" i="7"/>
  <c r="E72" i="7"/>
  <c r="E71" i="7"/>
  <c r="F29" i="7"/>
  <c r="E30" i="7"/>
  <c r="F33" i="7"/>
  <c r="F28" i="7"/>
  <c r="E33" i="7"/>
  <c r="F30" i="7"/>
  <c r="F34" i="7"/>
  <c r="E59" i="7"/>
  <c r="E58" i="7"/>
  <c r="E20" i="6"/>
  <c r="E16" i="6"/>
  <c r="E15" i="6"/>
  <c r="E21" i="6"/>
  <c r="E19" i="6"/>
  <c r="E18" i="6"/>
  <c r="E17" i="6"/>
  <c r="E16" i="16" l="1"/>
  <c r="E29" i="12"/>
  <c r="J46" i="5"/>
  <c r="I46" i="5"/>
  <c r="E18" i="16"/>
  <c r="E16" i="15"/>
  <c r="E30" i="14"/>
  <c r="E17" i="14"/>
  <c r="E16" i="14"/>
  <c r="E18" i="14"/>
  <c r="E57" i="11"/>
  <c r="E45" i="11"/>
  <c r="E30" i="11"/>
  <c r="E17" i="11"/>
  <c r="E43" i="10"/>
  <c r="E17" i="10"/>
  <c r="E70" i="12"/>
  <c r="E42" i="12"/>
  <c r="E17" i="12"/>
  <c r="E43" i="9"/>
  <c r="E20" i="9"/>
  <c r="E43" i="8"/>
  <c r="K29" i="8"/>
  <c r="J29" i="8"/>
  <c r="I29" i="8"/>
  <c r="H30" i="8"/>
  <c r="E30" i="8"/>
  <c r="E17" i="8"/>
  <c r="E168" i="7"/>
  <c r="E127" i="7"/>
  <c r="E114" i="7"/>
  <c r="E101" i="7"/>
  <c r="E73" i="7"/>
  <c r="E60" i="7"/>
  <c r="E58" i="12" l="1"/>
  <c r="E19" i="16"/>
  <c r="E17" i="15"/>
  <c r="E19" i="14"/>
  <c r="E46" i="11"/>
  <c r="E18" i="11"/>
  <c r="E44" i="10"/>
  <c r="E18" i="10"/>
  <c r="E71" i="12"/>
  <c r="E44" i="12"/>
  <c r="E59" i="12"/>
  <c r="E45" i="12"/>
  <c r="E18" i="12"/>
  <c r="E44" i="9"/>
  <c r="E22" i="9"/>
  <c r="E21" i="9"/>
  <c r="E44" i="8"/>
  <c r="K30" i="8"/>
  <c r="J30" i="8"/>
  <c r="I30" i="8"/>
  <c r="H31" i="8"/>
  <c r="E18" i="8"/>
  <c r="E169" i="7"/>
  <c r="E128" i="7"/>
  <c r="E102" i="7"/>
  <c r="E61" i="7"/>
  <c r="E20" i="16" l="1"/>
  <c r="E18" i="15"/>
  <c r="E20" i="14"/>
  <c r="E47" i="11"/>
  <c r="E19" i="11"/>
  <c r="E45" i="10"/>
  <c r="E33" i="10"/>
  <c r="E19" i="10"/>
  <c r="E72" i="12"/>
  <c r="E60" i="12"/>
  <c r="E46" i="12"/>
  <c r="E33" i="12"/>
  <c r="E19" i="12"/>
  <c r="E45" i="9"/>
  <c r="E45" i="8"/>
  <c r="K31" i="8"/>
  <c r="J31" i="8"/>
  <c r="I31" i="8"/>
  <c r="H32" i="8"/>
  <c r="E19" i="8"/>
  <c r="E170" i="7"/>
  <c r="E129" i="7"/>
  <c r="E103" i="7"/>
  <c r="E62" i="7"/>
  <c r="E60" i="5"/>
  <c r="E64" i="5" l="1"/>
  <c r="E21" i="16"/>
  <c r="E22" i="16"/>
  <c r="E19" i="15"/>
  <c r="E33" i="14"/>
  <c r="E21" i="14"/>
  <c r="E22" i="14"/>
  <c r="E60" i="11"/>
  <c r="E48" i="11"/>
  <c r="E49" i="11"/>
  <c r="E20" i="11"/>
  <c r="E46" i="10"/>
  <c r="E34" i="10"/>
  <c r="E35" i="10"/>
  <c r="E20" i="10"/>
  <c r="E73" i="12"/>
  <c r="E61" i="12"/>
  <c r="E62" i="12"/>
  <c r="E47" i="12"/>
  <c r="E48" i="12"/>
  <c r="E34" i="12"/>
  <c r="E35" i="12"/>
  <c r="E20" i="12"/>
  <c r="E46" i="9"/>
  <c r="E46" i="8"/>
  <c r="K32" i="8"/>
  <c r="J32" i="8"/>
  <c r="I32" i="8"/>
  <c r="H33" i="8"/>
  <c r="E20" i="8"/>
  <c r="E171" i="7"/>
  <c r="E130" i="7"/>
  <c r="E104" i="7"/>
  <c r="E63" i="7"/>
  <c r="E48" i="5"/>
  <c r="E45" i="5"/>
  <c r="E49" i="5"/>
  <c r="E46" i="5"/>
  <c r="E47" i="5"/>
  <c r="E20" i="15" l="1"/>
  <c r="E35" i="14"/>
  <c r="E34" i="14"/>
  <c r="E62" i="11"/>
  <c r="E61" i="11"/>
  <c r="E35" i="11"/>
  <c r="E34" i="11"/>
  <c r="E22" i="11"/>
  <c r="E21" i="11"/>
  <c r="E48" i="10"/>
  <c r="E47" i="10"/>
  <c r="E22" i="10"/>
  <c r="E21" i="10"/>
  <c r="E75" i="12"/>
  <c r="E74" i="12"/>
  <c r="E22" i="12"/>
  <c r="E21" i="12"/>
  <c r="E48" i="9"/>
  <c r="E47" i="9"/>
  <c r="E48" i="8"/>
  <c r="E47" i="8"/>
  <c r="K33" i="8"/>
  <c r="J33" i="8"/>
  <c r="I33" i="8"/>
  <c r="H34" i="8"/>
  <c r="E35" i="8"/>
  <c r="E22" i="8"/>
  <c r="E21" i="8"/>
  <c r="E173" i="7"/>
  <c r="E172" i="7"/>
  <c r="E132" i="7"/>
  <c r="E131" i="7"/>
  <c r="E119" i="7"/>
  <c r="E118" i="7"/>
  <c r="E106" i="7"/>
  <c r="E105" i="7"/>
  <c r="E78" i="7"/>
  <c r="E77" i="7"/>
  <c r="E65" i="7"/>
  <c r="E64" i="7"/>
  <c r="E21" i="15" l="1"/>
  <c r="E22" i="15"/>
  <c r="K34" i="8"/>
  <c r="J34" i="8"/>
  <c r="I34" i="8"/>
  <c r="H35" i="8"/>
  <c r="K35" i="8" l="1"/>
  <c r="J35" i="8"/>
  <c r="I35" i="8"/>
  <c r="H15" i="14" l="1"/>
  <c r="J15" i="14" s="1"/>
  <c r="J14" i="14"/>
  <c r="I14" i="14"/>
  <c r="E28" i="7" l="1"/>
  <c r="K15" i="14"/>
  <c r="I15" i="14"/>
  <c r="E29" i="7" l="1"/>
  <c r="H18" i="14"/>
  <c r="E34" i="7" l="1"/>
  <c r="J18" i="14"/>
  <c r="H19" i="14"/>
  <c r="I18" i="14"/>
  <c r="J17" i="14"/>
  <c r="I17" i="14"/>
  <c r="K17" i="14"/>
  <c r="E35" i="7" l="1"/>
  <c r="J19" i="14"/>
  <c r="K19" i="14"/>
  <c r="I19" i="14"/>
  <c r="H20" i="14"/>
  <c r="H16" i="11"/>
  <c r="J20" i="14" l="1"/>
  <c r="I20" i="14"/>
  <c r="K20" i="14"/>
  <c r="H21" i="14"/>
  <c r="I16" i="11"/>
  <c r="J16" i="11" s="1"/>
  <c r="K16" i="11" s="1"/>
  <c r="H17" i="11"/>
  <c r="I15" i="11"/>
  <c r="J15" i="11" s="1"/>
  <c r="K15" i="11" s="1"/>
  <c r="I21" i="14" l="1"/>
  <c r="K21" i="14"/>
  <c r="J21" i="14"/>
  <c r="I17" i="11"/>
  <c r="J17" i="11" s="1"/>
  <c r="K17" i="11" s="1"/>
  <c r="H18" i="11"/>
  <c r="I47" i="11"/>
  <c r="J47" i="11" s="1"/>
  <c r="I48" i="11" l="1"/>
  <c r="J48" i="11" s="1"/>
  <c r="I18" i="11"/>
  <c r="J18" i="11" s="1"/>
  <c r="K18" i="11" s="1"/>
  <c r="H19" i="11"/>
  <c r="I19" i="11" l="1"/>
  <c r="J19" i="11" s="1"/>
  <c r="K19" i="11" s="1"/>
  <c r="H20" i="11"/>
  <c r="H41" i="10"/>
  <c r="I41" i="10" s="1"/>
  <c r="J40" i="10"/>
  <c r="I40" i="10"/>
  <c r="H28" i="10"/>
  <c r="H15" i="10"/>
  <c r="J15" i="10" s="1"/>
  <c r="J14" i="10"/>
  <c r="I14" i="10"/>
  <c r="H15" i="9"/>
  <c r="H16" i="9" s="1"/>
  <c r="H17" i="9" s="1"/>
  <c r="J14" i="9"/>
  <c r="I14" i="9"/>
  <c r="H41" i="8"/>
  <c r="K41" i="8" s="1"/>
  <c r="K40" i="8"/>
  <c r="J40" i="8"/>
  <c r="I40" i="8"/>
  <c r="J17" i="9" l="1"/>
  <c r="H18" i="9"/>
  <c r="I17" i="9"/>
  <c r="I15" i="10"/>
  <c r="H16" i="10"/>
  <c r="I16" i="10" s="1"/>
  <c r="I20" i="11"/>
  <c r="J20" i="11" s="1"/>
  <c r="K20" i="11" s="1"/>
  <c r="H21" i="11"/>
  <c r="I21" i="11" s="1"/>
  <c r="J21" i="11" s="1"/>
  <c r="K21" i="11" s="1"/>
  <c r="H17" i="10"/>
  <c r="I17" i="10" s="1"/>
  <c r="J41" i="10"/>
  <c r="H42" i="10"/>
  <c r="H43" i="10" s="1"/>
  <c r="I28" i="10"/>
  <c r="H29" i="10"/>
  <c r="J28" i="10"/>
  <c r="J27" i="10"/>
  <c r="I27" i="10"/>
  <c r="I15" i="9"/>
  <c r="I16" i="9"/>
  <c r="J16" i="9"/>
  <c r="J15" i="9"/>
  <c r="H42" i="8"/>
  <c r="I41" i="8"/>
  <c r="J41" i="8"/>
  <c r="I18" i="9" l="1"/>
  <c r="H19" i="9"/>
  <c r="J18" i="9"/>
  <c r="J16" i="10"/>
  <c r="J17" i="10"/>
  <c r="H18" i="10"/>
  <c r="J43" i="10"/>
  <c r="H44" i="10"/>
  <c r="I43" i="10"/>
  <c r="J42" i="10"/>
  <c r="I42" i="10"/>
  <c r="J29" i="10"/>
  <c r="I29" i="10"/>
  <c r="H30" i="10"/>
  <c r="H31" i="10" s="1"/>
  <c r="K42" i="8"/>
  <c r="J42" i="8"/>
  <c r="H43" i="8"/>
  <c r="I42" i="8"/>
  <c r="J31" i="10" l="1"/>
  <c r="H32" i="10"/>
  <c r="I31" i="10"/>
  <c r="J19" i="9"/>
  <c r="H20" i="9"/>
  <c r="I19" i="9"/>
  <c r="J18" i="10"/>
  <c r="H19" i="10"/>
  <c r="I18" i="10"/>
  <c r="J44" i="10"/>
  <c r="H45" i="10"/>
  <c r="I44" i="10"/>
  <c r="I30" i="10"/>
  <c r="J30" i="10"/>
  <c r="K43" i="8"/>
  <c r="H44" i="8"/>
  <c r="J43" i="8"/>
  <c r="I43" i="8"/>
  <c r="J32" i="10" l="1"/>
  <c r="H33" i="10"/>
  <c r="I32" i="10"/>
  <c r="J20" i="9"/>
  <c r="H21" i="9"/>
  <c r="I20" i="9"/>
  <c r="J19" i="10"/>
  <c r="H20" i="10"/>
  <c r="I19" i="10"/>
  <c r="J45" i="10"/>
  <c r="H46" i="10"/>
  <c r="I45" i="10"/>
  <c r="K44" i="8"/>
  <c r="J44" i="8"/>
  <c r="I44" i="8"/>
  <c r="H45" i="8"/>
  <c r="E86" i="5"/>
  <c r="H58" i="5"/>
  <c r="H59" i="5" s="1"/>
  <c r="H60" i="5" s="1"/>
  <c r="J57" i="5"/>
  <c r="H47" i="5"/>
  <c r="H48" i="5" s="1"/>
  <c r="I44" i="5"/>
  <c r="J33" i="10" l="1"/>
  <c r="H34" i="10"/>
  <c r="I33" i="10"/>
  <c r="J21" i="9"/>
  <c r="H22" i="9"/>
  <c r="I21" i="9"/>
  <c r="J60" i="5"/>
  <c r="H61" i="5"/>
  <c r="I60" i="5"/>
  <c r="I59" i="7"/>
  <c r="J20" i="10"/>
  <c r="H21" i="10"/>
  <c r="I20" i="10"/>
  <c r="I59" i="5"/>
  <c r="J59" i="5"/>
  <c r="I58" i="5"/>
  <c r="J44" i="5"/>
  <c r="J47" i="5"/>
  <c r="J58" i="5"/>
  <c r="J46" i="10"/>
  <c r="H47" i="10"/>
  <c r="I46" i="10"/>
  <c r="K45" i="8"/>
  <c r="H46" i="8"/>
  <c r="J45" i="8"/>
  <c r="I45" i="8"/>
  <c r="I57" i="5"/>
  <c r="J48" i="5"/>
  <c r="H49" i="5"/>
  <c r="I48" i="5"/>
  <c r="I47" i="5"/>
  <c r="J34" i="10" l="1"/>
  <c r="H35" i="10"/>
  <c r="I34" i="10"/>
  <c r="I22" i="9"/>
  <c r="J22" i="9"/>
  <c r="J61" i="5"/>
  <c r="H62" i="5"/>
  <c r="I61" i="5"/>
  <c r="I21" i="10"/>
  <c r="J21" i="10"/>
  <c r="J47" i="10"/>
  <c r="I47" i="10"/>
  <c r="K46" i="8"/>
  <c r="J46" i="8"/>
  <c r="H47" i="8"/>
  <c r="I46" i="8"/>
  <c r="I49" i="5"/>
  <c r="H50" i="5"/>
  <c r="J49" i="5"/>
  <c r="I62" i="5" l="1"/>
  <c r="J62" i="5"/>
  <c r="H63" i="5"/>
  <c r="K47" i="8"/>
  <c r="J47" i="8"/>
  <c r="I47" i="8"/>
  <c r="H48" i="8"/>
  <c r="J50" i="5"/>
  <c r="I50" i="5"/>
  <c r="J63" i="5" l="1"/>
  <c r="H64" i="5"/>
  <c r="I63" i="5"/>
  <c r="K48" i="8"/>
  <c r="J48" i="8"/>
  <c r="I48" i="8"/>
  <c r="J64" i="5" l="1"/>
  <c r="I64" i="5"/>
  <c r="E41" i="14"/>
  <c r="E40" i="14"/>
  <c r="E42" i="6"/>
  <c r="F153" i="7"/>
  <c r="E139" i="7"/>
  <c r="F147" i="7"/>
  <c r="E83" i="7"/>
  <c r="G42" i="7"/>
  <c r="F42" i="7"/>
  <c r="E42" i="7"/>
  <c r="E14" i="7"/>
  <c r="E59" i="5"/>
  <c r="E29" i="6"/>
  <c r="E22" i="6"/>
  <c r="E43" i="6" l="1"/>
  <c r="E43" i="14"/>
  <c r="E42" i="14"/>
  <c r="J35" i="10"/>
  <c r="I35" i="10"/>
  <c r="E58" i="5"/>
  <c r="E153" i="7"/>
  <c r="E46" i="7"/>
  <c r="E84" i="7"/>
  <c r="G47" i="7"/>
  <c r="E147" i="7"/>
  <c r="E45" i="7"/>
  <c r="G43" i="7"/>
  <c r="F47" i="7"/>
  <c r="E85" i="7"/>
  <c r="E43" i="7"/>
  <c r="F45" i="7"/>
  <c r="G46" i="7"/>
  <c r="F43" i="7"/>
  <c r="G45" i="7"/>
  <c r="E47" i="7"/>
  <c r="H65" i="5"/>
  <c r="E30" i="6"/>
  <c r="E100" i="5"/>
  <c r="E88" i="5"/>
  <c r="E71" i="5"/>
  <c r="E44" i="5"/>
  <c r="E43" i="5"/>
  <c r="F15" i="5"/>
  <c r="F14" i="5"/>
  <c r="E14" i="5"/>
  <c r="D16" i="4"/>
  <c r="D17" i="4" s="1"/>
  <c r="H15" i="4"/>
  <c r="G15" i="4"/>
  <c r="F15" i="4"/>
  <c r="E15" i="4"/>
  <c r="D44" i="4"/>
  <c r="D45" i="4" s="1"/>
  <c r="H43" i="4"/>
  <c r="G43" i="4"/>
  <c r="F43" i="4"/>
  <c r="E43" i="4"/>
  <c r="G16" i="4" l="1"/>
  <c r="E44" i="14"/>
  <c r="F154" i="7"/>
  <c r="E154" i="7"/>
  <c r="E65" i="5"/>
  <c r="J65" i="5"/>
  <c r="I65" i="5"/>
  <c r="E87" i="5"/>
  <c r="E101" i="5"/>
  <c r="E72" i="5"/>
  <c r="E102" i="5"/>
  <c r="E73" i="5"/>
  <c r="E15" i="5"/>
  <c r="F16" i="4"/>
  <c r="H17" i="4"/>
  <c r="G17" i="4"/>
  <c r="F17" i="4"/>
  <c r="D18" i="4"/>
  <c r="D19" i="4" s="1"/>
  <c r="E17" i="4"/>
  <c r="H16" i="4"/>
  <c r="E16" i="4"/>
  <c r="G44" i="4"/>
  <c r="F44" i="4"/>
  <c r="E30" i="5"/>
  <c r="F30" i="5"/>
  <c r="G30" i="5"/>
  <c r="D46" i="4"/>
  <c r="D47" i="4" s="1"/>
  <c r="G47" i="4" s="1"/>
  <c r="E45" i="4"/>
  <c r="H45" i="4"/>
  <c r="G45" i="4"/>
  <c r="F45" i="4"/>
  <c r="H44" i="4"/>
  <c r="E44" i="4"/>
  <c r="E17" i="5" l="1"/>
  <c r="G19" i="4"/>
  <c r="D20" i="4"/>
  <c r="E19" i="4"/>
  <c r="F19" i="4"/>
  <c r="H19" i="4"/>
  <c r="E45" i="14"/>
  <c r="F155" i="7"/>
  <c r="E155" i="7"/>
  <c r="F17" i="5"/>
  <c r="F16" i="5"/>
  <c r="E16" i="5"/>
  <c r="E36" i="6"/>
  <c r="G18" i="4"/>
  <c r="F18" i="4"/>
  <c r="E18" i="4"/>
  <c r="H18" i="4"/>
  <c r="H46" i="4"/>
  <c r="G46" i="4"/>
  <c r="F46" i="4"/>
  <c r="E46" i="4"/>
  <c r="E34" i="5" l="1"/>
  <c r="G34" i="5"/>
  <c r="F34" i="5"/>
  <c r="F18" i="5"/>
  <c r="E18" i="5"/>
  <c r="H20" i="4"/>
  <c r="D21" i="4"/>
  <c r="G20" i="4"/>
  <c r="E20" i="4"/>
  <c r="F20" i="4"/>
  <c r="E46" i="14"/>
  <c r="F160" i="7"/>
  <c r="E160" i="7"/>
  <c r="E35" i="5" l="1"/>
  <c r="G35" i="5"/>
  <c r="F35" i="5"/>
  <c r="E19" i="5"/>
  <c r="F19" i="5"/>
  <c r="F21" i="4"/>
  <c r="D22" i="4"/>
  <c r="G21" i="4"/>
  <c r="H21" i="4"/>
  <c r="E21" i="4"/>
  <c r="E47" i="14"/>
  <c r="E48" i="14"/>
  <c r="E48" i="16"/>
  <c r="E49" i="16"/>
  <c r="E20" i="7"/>
  <c r="E50" i="5"/>
  <c r="E36" i="5" l="1"/>
  <c r="G36" i="5"/>
  <c r="F36" i="5"/>
  <c r="F20" i="5"/>
  <c r="E20" i="5"/>
  <c r="F22" i="4"/>
  <c r="G22" i="4"/>
  <c r="D23" i="4"/>
  <c r="H22" i="4"/>
  <c r="E22" i="4"/>
  <c r="E22" i="7"/>
  <c r="E21" i="7"/>
  <c r="F21" i="5" l="1"/>
  <c r="E21" i="5"/>
  <c r="G23" i="4"/>
  <c r="F23" i="4"/>
  <c r="H23" i="4"/>
  <c r="E23" i="4"/>
  <c r="E22" i="5" l="1"/>
  <c r="F22" i="5"/>
  <c r="K40" i="14" l="1"/>
  <c r="J40" i="14"/>
  <c r="I40" i="14"/>
  <c r="D36" i="4" l="1"/>
  <c r="H43" i="14"/>
  <c r="I43" i="14" s="1"/>
  <c r="I36" i="4" l="1"/>
  <c r="F36" i="4"/>
  <c r="D37" i="4"/>
  <c r="J36" i="4"/>
  <c r="G36" i="4"/>
  <c r="E36" i="4"/>
  <c r="H36" i="4"/>
  <c r="J43" i="14"/>
  <c r="K43" i="14"/>
  <c r="H44" i="14"/>
  <c r="I42" i="14"/>
  <c r="K42" i="14"/>
  <c r="J42" i="14"/>
  <c r="F37" i="4" l="1"/>
  <c r="I37" i="4"/>
  <c r="E37" i="4"/>
  <c r="G37" i="4"/>
  <c r="J37" i="4"/>
  <c r="H37" i="4"/>
  <c r="K44" i="14"/>
  <c r="H45" i="14"/>
  <c r="I44" i="14"/>
  <c r="J44" i="14"/>
  <c r="K45" i="14" l="1"/>
  <c r="H46" i="14"/>
  <c r="J45" i="14"/>
  <c r="I45" i="14"/>
  <c r="K46" i="14" l="1"/>
  <c r="H47" i="14"/>
  <c r="I46" i="14"/>
  <c r="J46" i="14"/>
  <c r="H22" i="14"/>
  <c r="J22" i="14" l="1"/>
  <c r="I22" i="14"/>
  <c r="K22" i="14"/>
  <c r="K47" i="14"/>
  <c r="I47" i="14"/>
  <c r="J47" i="14"/>
  <c r="H48" i="10"/>
  <c r="H106" i="7"/>
  <c r="J48" i="10" l="1"/>
  <c r="I48" i="10"/>
  <c r="J106" i="7"/>
  <c r="I106" i="7"/>
  <c r="H101" i="5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G44" i="7"/>
  <c r="F44" i="7"/>
  <c r="E44" i="7"/>
  <c r="E44" i="6"/>
  <c r="E103" i="5"/>
  <c r="E45" i="6" l="1"/>
  <c r="E90" i="5"/>
  <c r="E89" i="5"/>
  <c r="E74" i="5"/>
  <c r="I92" i="5"/>
  <c r="J92" i="5"/>
  <c r="F47" i="4"/>
  <c r="E87" i="7"/>
  <c r="E86" i="7"/>
  <c r="E46" i="6"/>
  <c r="E104" i="5"/>
  <c r="E91" i="5" l="1"/>
  <c r="E75" i="5"/>
  <c r="E47" i="4"/>
  <c r="D48" i="4"/>
  <c r="F48" i="4" s="1"/>
  <c r="H47" i="4"/>
  <c r="E88" i="7"/>
  <c r="E47" i="6"/>
  <c r="E105" i="5"/>
  <c r="E92" i="5" l="1"/>
  <c r="E76" i="5"/>
  <c r="E51" i="5"/>
  <c r="D49" i="4"/>
  <c r="E49" i="4" s="1"/>
  <c r="H48" i="4"/>
  <c r="E48" i="4"/>
  <c r="G48" i="4"/>
  <c r="E89" i="7"/>
  <c r="E48" i="7"/>
  <c r="F48" i="7"/>
  <c r="G48" i="7"/>
  <c r="E48" i="6"/>
  <c r="E106" i="5"/>
  <c r="E93" i="5" l="1"/>
  <c r="E77" i="5"/>
  <c r="F49" i="4"/>
  <c r="H49" i="4"/>
  <c r="G49" i="4"/>
  <c r="E91" i="7"/>
  <c r="E90" i="7"/>
  <c r="E50" i="7"/>
  <c r="E49" i="7"/>
  <c r="G49" i="7"/>
  <c r="F49" i="7"/>
  <c r="E49" i="6"/>
  <c r="E107" i="5"/>
  <c r="E94" i="5"/>
  <c r="D50" i="4"/>
  <c r="E78" i="5" l="1"/>
  <c r="E79" i="5"/>
  <c r="E108" i="5"/>
  <c r="G50" i="4"/>
  <c r="F50" i="4"/>
  <c r="H50" i="4"/>
  <c r="E50" i="4"/>
  <c r="D51" i="4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57" i="7"/>
  <c r="I20" i="12" l="1"/>
  <c r="J20" i="12"/>
  <c r="K20" i="12"/>
  <c r="H60" i="7"/>
  <c r="H61" i="7" s="1"/>
  <c r="I61" i="7" l="1"/>
  <c r="H62" i="7"/>
  <c r="I60" i="7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22" i="10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H49" i="11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I22" i="10"/>
  <c r="J22" i="10"/>
  <c r="H21" i="13"/>
  <c r="J20" i="13"/>
  <c r="I20" i="13"/>
  <c r="L20" i="13"/>
  <c r="K20" i="13"/>
  <c r="M20" i="13"/>
  <c r="I49" i="11"/>
  <c r="H22" i="11"/>
  <c r="I62" i="12"/>
  <c r="J62" i="12"/>
  <c r="H22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J49" i="11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<sst xmlns="http://schemas.openxmlformats.org/spreadsheetml/2006/main" count="4659" uniqueCount="859">
  <si>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</si>
  <si>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</si>
  <si>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</si>
  <si>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</si>
  <si>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</si>
  <si>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</si>
  <si>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</si>
  <si>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</si>
  <si>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</si>
  <si>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</si>
  <si>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</si>
  <si>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</si>
  <si>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</si>
  <si>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</si>
  <si>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</si>
  <si>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</si>
  <si>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</si>
  <si>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</si>
  <si>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</si>
  <si>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</si>
  <si>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</si>
  <si>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</si>
  <si>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</si>
  <si>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</si>
  <si>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</si>
  <si>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</si>
  <si>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</si>
  <si>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</si>
  <si>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</si>
  <si>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</si>
  <si>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</si>
  <si>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</si>
  <si>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</si>
  <si>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</si>
  <si>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</si>
  <si>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</si>
  <si>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</si>
  <si>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</si>
  <si>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</si>
  <si>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</si>
  <si>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</si>
  <si>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</si>
  <si>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</si>
  <si>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</si>
  <si>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</si>
  <si>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</si>
  <si>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</si>
  <si>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</si>
  <si>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</si>
  <si>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</si>
  <si>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</si>
  <si>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</si>
  <si>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</si>
  <si>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</si>
  <si>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</si>
  <si>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</si>
  <si>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</si>
  <si>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</si>
  <si>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</si>
  <si>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</si>
  <si>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</si>
  <si>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</si>
  <si>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</si>
  <si>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</si>
  <si>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</si>
  <si>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</si>
  <si>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</si>
  <si>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</si>
  <si>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</si>
  <si>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</si>
  <si>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</si>
  <si>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</si>
  <si>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</si>
  <si>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</si>
  <si>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</si>
  <si>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</si>
  <si>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</si>
  <si>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</si>
  <si>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</si>
  <si>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</si>
  <si>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</si>
  <si>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</si>
  <si>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</si>
  <si>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</si>
  <si>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</si>
  <si>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</si>
  <si>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</si>
  <si>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</si>
  <si>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</si>
  <si>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Hanoi</t>
  </si>
  <si>
    <t>Manager</t>
  </si>
  <si>
    <t>Jacky</t>
  </si>
  <si>
    <t>Tran Dinh Chung</t>
  </si>
  <si>
    <t>84.24.62666360</t>
  </si>
  <si>
    <t>chung.jacky@tslines.com.vn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</si>
  <si>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</si>
  <si>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</si>
  <si>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</si>
  <si>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</si>
  <si>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</si>
  <si>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</si>
  <si>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Happy</t>
  </si>
  <si>
    <t>Tran Hanh Phuc</t>
  </si>
  <si>
    <t>phuc.happy@tslines.com.vn</t>
  </si>
  <si>
    <t>Staff</t>
  </si>
  <si>
    <t>Ethan</t>
  </si>
  <si>
    <t>Ninh Manh Tuong</t>
  </si>
  <si>
    <t>tuong.ethan@tslines.com.vn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</si>
  <si>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</si>
  <si>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</si>
  <si>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</si>
  <si>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</si>
  <si>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</si>
  <si>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</si>
  <si>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</si>
  <si>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</si>
  <si>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</si>
  <si>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</si>
  <si>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</si>
  <si>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</si>
  <si>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</si>
  <si>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</si>
  <si>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</si>
  <si>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</si>
  <si>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</si>
  <si>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</si>
  <si>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</si>
  <si>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</si>
  <si>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</si>
  <si>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Kylie</t>
  </si>
  <si>
    <t>Nguyen Thi Quynh</t>
  </si>
  <si>
    <t>quynh.kylie@tslines.com.vn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</si>
  <si>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</si>
  <si>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</si>
  <si>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</si>
  <si>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</si>
  <si>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</si>
  <si>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</si>
  <si>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</si>
  <si>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</si>
  <si>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</si>
  <si>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</si>
  <si>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</si>
  <si>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</si>
  <si>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</si>
  <si>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</si>
  <si>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</si>
  <si>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</si>
  <si>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</si>
  <si>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</si>
  <si>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</si>
  <si>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</si>
  <si>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Vu Thi Thu Huong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</si>
  <si>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</si>
  <si>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</si>
  <si>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</si>
  <si>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</si>
  <si>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</si>
  <si>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</si>
  <si>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</si>
  <si>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</si>
  <si>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</si>
  <si>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</si>
  <si>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</si>
  <si>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</si>
  <si>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</si>
  <si>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</si>
  <si>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</si>
  <si>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</si>
  <si>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</si>
  <si>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</si>
  <si>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</si>
  <si>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</si>
  <si>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</si>
  <si>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</si>
  <si>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</si>
  <si>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</si>
  <si>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</si>
  <si>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</si>
  <si>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</si>
  <si>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</si>
  <si>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</si>
  <si>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</si>
  <si>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</si>
  <si>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</si>
  <si>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</si>
  <si>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</si>
  <si>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</si>
  <si>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</si>
  <si>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</si>
  <si>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</si>
  <si>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</si>
  <si>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</si>
  <si>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</si>
  <si>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</si>
  <si>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</si>
  <si>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</si>
  <si>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</si>
  <si>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</si>
  <si>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</si>
  <si>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</si>
  <si>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</si>
  <si>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</si>
  <si>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</si>
  <si>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</si>
  <si>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</si>
  <si>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</si>
  <si>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</si>
  <si>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</si>
  <si>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</si>
  <si>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</si>
  <si>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</si>
  <si>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</si>
  <si>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</si>
  <si>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</si>
  <si>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</si>
  <si>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</si>
  <si>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</si>
  <si>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</si>
  <si>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</si>
  <si>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</si>
  <si>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</si>
  <si>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</si>
  <si>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</si>
  <si>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</si>
  <si>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</si>
  <si>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</si>
  <si>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</si>
  <si>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</si>
  <si>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</si>
  <si>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</si>
  <si>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</si>
  <si>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</si>
  <si>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</si>
  <si>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</si>
  <si>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</si>
  <si>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</si>
  <si>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</si>
  <si>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</si>
  <si>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</si>
  <si>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</si>
  <si>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</si>
  <si>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</si>
  <si>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</si>
  <si>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</si>
  <si>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</si>
  <si>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</si>
  <si>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</si>
  <si>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</si>
  <si>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</si>
  <si>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</si>
  <si>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</si>
  <si>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</si>
  <si>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</si>
  <si>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</si>
  <si>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JTKSG vessel - etd Mon,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</si>
  <si>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</si>
  <si>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</si>
  <si>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</si>
  <si>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</si>
  <si>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</si>
  <si>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</si>
  <si>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</si>
  <si>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</si>
  <si>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</si>
  <si>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</si>
  <si>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</si>
  <si>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</si>
  <si>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</si>
  <si>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</si>
  <si>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</si>
  <si>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</si>
  <si>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</si>
  <si>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</si>
  <si>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</si>
  <si>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</si>
  <si>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</si>
  <si>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</si>
  <si>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</si>
  <si>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</si>
  <si>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</si>
  <si>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</si>
  <si>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TS GUANGZHOU</t>
  </si>
  <si>
    <t>25008N</t>
  </si>
  <si>
    <t>YM INAUGURATION</t>
  </si>
  <si>
    <t>318N</t>
  </si>
  <si>
    <t>INTERASIA RESILIENCE</t>
  </si>
  <si>
    <t>N064</t>
  </si>
  <si>
    <t>25009N</t>
  </si>
  <si>
    <t>319N</t>
  </si>
  <si>
    <t>N065</t>
  </si>
  <si>
    <t>25010N</t>
  </si>
  <si>
    <t>320N</t>
  </si>
  <si>
    <t>N066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</si>
  <si>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</si>
  <si>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</si>
  <si>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</si>
  <si>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</si>
  <si>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</si>
  <si>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</si>
  <si>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</si>
  <si>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</si>
  <si>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</si>
  <si>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NICT (Phase 3)</t>
  </si>
  <si>
    <t>OHI#6/7 (NYK OHI)</t>
  </si>
  <si>
    <t>HONMOKU D1</t>
  </si>
  <si>
    <t>NABETA</t>
  </si>
  <si>
    <t>TS PENANG</t>
  </si>
  <si>
    <t>25011N</t>
  </si>
  <si>
    <t>TS CHIBA</t>
  </si>
  <si>
    <t>TS JOHOR</t>
  </si>
  <si>
    <t>25014N</t>
  </si>
  <si>
    <t>25012N</t>
  </si>
  <si>
    <t>25015N</t>
  </si>
  <si>
    <t>25013N</t>
  </si>
  <si>
    <t>25016N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</si>
  <si>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</si>
  <si>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</si>
  <si>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</si>
  <si>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</si>
  <si>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</si>
  <si>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</si>
  <si>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</si>
  <si>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</si>
  <si>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</si>
  <si>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</si>
  <si>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</si>
  <si>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</si>
  <si>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TS OSAKA</t>
  </si>
  <si>
    <t>ZHONG GU DONG HAI</t>
  </si>
  <si>
    <t>524N</t>
  </si>
  <si>
    <t>526N</t>
  </si>
  <si>
    <t>528N</t>
  </si>
  <si>
    <t>530N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</si>
  <si>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</si>
  <si>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</si>
  <si>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</si>
  <si>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</si>
  <si>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</si>
  <si>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
Ba Dinh District,  Ha Noi City, Viet Nam</t>
  </si>
  <si>
    <t>Add:  Room 520 TD Plaza Business Centre, Lot 20,
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</si>
  <si>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</si>
  <si>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</si>
  <si>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</si>
  <si>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</si>
  <si>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Chung / Jacky</t>
  </si>
  <si>
    <t>: +84 902 101 090</t>
  </si>
  <si>
    <t xml:space="preserve">Ms. Yen / Alice </t>
  </si>
  <si>
    <t>: +84 987 414 015</t>
  </si>
  <si>
    <t>Mr. Phuc / Happy</t>
  </si>
  <si>
    <t>: +84 902 062 596</t>
  </si>
  <si>
    <t>Mr. Tuong / Ethan</t>
  </si>
  <si>
    <t>: +84 986 847 470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</si>
  <si>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</si>
  <si>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</si>
  <si>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</si>
  <si>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</si>
  <si>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</si>
  <si>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</si>
  <si>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</si>
  <si>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</si>
  <si>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</si>
  <si>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</si>
  <si>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Quynh / Kylie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</si>
  <si>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</si>
  <si>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</si>
  <si>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</si>
  <si>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</si>
  <si>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</si>
  <si>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</si>
  <si>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</si>
  <si>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</si>
  <si>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</si>
  <si>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</si>
  <si>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</si>
  <si>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</si>
  <si>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(11-14 days)</t>
  </si>
  <si>
    <t>ETA (12-15 days)</t>
  </si>
  <si>
    <t>TACHINOURA</t>
  </si>
  <si>
    <t>ISLAND CITY</t>
  </si>
  <si>
    <t>YM CERTAINTY</t>
  </si>
  <si>
    <t>Blank sailing</t>
  </si>
  <si>
    <t>TS HOCHIMINH</t>
  </si>
  <si>
    <t>25005N</t>
  </si>
  <si>
    <t>072N</t>
  </si>
  <si>
    <t>INTERASIA TRIBUTE</t>
  </si>
  <si>
    <t>N004</t>
  </si>
  <si>
    <t>25007N</t>
  </si>
  <si>
    <t>073N</t>
  </si>
  <si>
    <t>N005</t>
  </si>
  <si>
    <t>074N</t>
  </si>
  <si>
    <t>N006</t>
  </si>
  <si>
    <t>Haiphong-Moji-Hakata (SKU)</t>
  </si>
  <si>
    <t>ETA (13-16 days)</t>
  </si>
  <si>
    <t>ETA (14-17 days)</t>
  </si>
  <si>
    <t>SPICT(WGQ1)</t>
  </si>
  <si>
    <t>TACHINOURA NO.2</t>
  </si>
  <si>
    <t>KASHII</t>
  </si>
  <si>
    <t>RUN LONG</t>
  </si>
  <si>
    <t>2524E</t>
  </si>
  <si>
    <t>2525E</t>
  </si>
  <si>
    <t>2526E</t>
  </si>
  <si>
    <t>2527E</t>
  </si>
  <si>
    <t>2528E</t>
  </si>
  <si>
    <t>2529E</t>
  </si>
  <si>
    <t>2530E</t>
  </si>
  <si>
    <t>2531E</t>
  </si>
  <si>
    <t>2532E</t>
  </si>
  <si>
    <t>Haiphong-Osaka-Kobe (SJX2)</t>
  </si>
  <si>
    <t>DICT</t>
  </si>
  <si>
    <t>KGKT PC-18</t>
  </si>
  <si>
    <t>TS INCHEON</t>
  </si>
  <si>
    <t>25024E</t>
  </si>
  <si>
    <t>TS LIANYUNGANG</t>
  </si>
  <si>
    <t>25025E</t>
  </si>
  <si>
    <t>25026E</t>
  </si>
  <si>
    <t>25027E</t>
  </si>
  <si>
    <t>25028E</t>
  </si>
  <si>
    <t>25029E</t>
  </si>
  <si>
    <t>25030E</t>
  </si>
  <si>
    <t>25031E</t>
  </si>
  <si>
    <t>25032E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</si>
  <si>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</si>
  <si>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</si>
  <si>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</si>
  <si>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</si>
  <si>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</si>
  <si>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</si>
  <si>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</si>
  <si>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</si>
  <si>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>OMIT</t>
  </si>
  <si>
    <t xml:space="preserve">ROUTE: </t>
  </si>
  <si>
    <t>Haiphong- Xiamen ( CHT )</t>
  </si>
  <si>
    <t>XIAMEN</t>
  </si>
  <si>
    <t>ETA (8 - 13 days)</t>
  </si>
  <si>
    <t>HAITIAN (Xiangyu &amp; Haitian merge)</t>
  </si>
  <si>
    <t>SAWASDEE RIGEL</t>
  </si>
  <si>
    <t>2506N</t>
  </si>
  <si>
    <t>TS TIANJIN</t>
  </si>
  <si>
    <t>25006N</t>
  </si>
  <si>
    <t>KMTC TAIPEIS</t>
  </si>
  <si>
    <t>2507N</t>
  </si>
  <si>
    <t>2508N</t>
  </si>
  <si>
    <t>2509N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</si>
  <si>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</si>
  <si>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</si>
  <si>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</si>
  <si>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</si>
  <si>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</si>
  <si>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</si>
  <si>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</si>
  <si>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</si>
  <si>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TS BANGKOK</t>
  </si>
  <si>
    <t>Phase out</t>
  </si>
  <si>
    <t>ZHONG GU XIONG AN</t>
  </si>
  <si>
    <t>ZHONG GU JI NAN</t>
  </si>
  <si>
    <t>25004N</t>
  </si>
  <si>
    <t>Omit</t>
  </si>
  <si>
    <t>TS TOKYO</t>
  </si>
  <si>
    <t>TBN</t>
  </si>
  <si>
    <t>TBN 1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</si>
  <si>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</si>
  <si>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</si>
  <si>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</si>
  <si>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</si>
  <si>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</si>
  <si>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</si>
  <si>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</si>
  <si>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</si>
  <si>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</si>
  <si>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</si>
  <si>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</si>
  <si>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</si>
  <si>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</si>
  <si>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</si>
  <si>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</si>
  <si>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</si>
  <si>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</si>
  <si>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</si>
  <si>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</si>
  <si>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</si>
  <si>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</si>
  <si>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</si>
  <si>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</si>
  <si>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</si>
  <si>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</si>
  <si>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</si>
  <si>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</si>
  <si>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</si>
  <si>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</si>
  <si>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</si>
  <si>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</si>
  <si>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</si>
  <si>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</si>
  <si>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</si>
  <si>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</si>
  <si>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</si>
  <si>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</si>
  <si>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</si>
  <si>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</si>
  <si>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</si>
  <si>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</si>
  <si>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</si>
  <si>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</si>
  <si>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</si>
  <si>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</si>
  <si>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</si>
  <si>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</si>
  <si>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</si>
  <si>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</si>
  <si>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</si>
  <si>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</si>
  <si>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</si>
  <si>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</si>
  <si>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</si>
  <si>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</si>
  <si>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</si>
  <si>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</si>
  <si>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</si>
  <si>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</si>
  <si>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</si>
  <si>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</si>
  <si>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</si>
  <si>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</si>
  <si>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</si>
  <si>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</si>
  <si>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</si>
  <si>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</si>
  <si>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</si>
  <si>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</si>
  <si>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</si>
  <si>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</si>
  <si>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</si>
  <si>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</si>
  <si>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</si>
  <si>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</si>
  <si>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</si>
  <si>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</si>
  <si>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</si>
  <si>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</si>
  <si>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</si>
  <si>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</si>
  <si>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</si>
  <si>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</si>
  <si>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</si>
  <si>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</si>
  <si>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</si>
  <si>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</si>
  <si>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</si>
  <si>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</si>
  <si>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</si>
  <si>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</si>
  <si>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</si>
  <si>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</si>
  <si>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</si>
  <si>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</si>
  <si>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</si>
  <si>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</si>
  <si>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</si>
  <si>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</si>
  <si>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</si>
  <si>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</si>
  <si>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</si>
  <si>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</si>
  <si>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</si>
  <si>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</si>
  <si>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</si>
  <si>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</si>
  <si>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</si>
  <si>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</si>
  <si>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</si>
  <si>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</si>
  <si>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</si>
  <si>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</si>
  <si>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</si>
  <si>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TAICHUNG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</si>
  <si>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</si>
  <si>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</si>
  <si>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</si>
  <si>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</si>
  <si>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</si>
  <si>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</si>
  <si>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</si>
  <si>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TS JAKARTA</t>
  </si>
  <si>
    <t>25017N</t>
  </si>
  <si>
    <t>25018N</t>
  </si>
  <si>
    <t>25019N</t>
  </si>
  <si>
    <t>25020N</t>
  </si>
  <si>
    <t>25021N</t>
  </si>
  <si>
    <t>25022N</t>
  </si>
  <si>
    <t>25023N</t>
  </si>
  <si>
    <t>25024N</t>
  </si>
  <si>
    <t>25025N</t>
  </si>
  <si>
    <t>PHILIPPINE SERVICE</t>
  </si>
  <si>
    <t>Hai Phong-Manila (MBX)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</si>
  <si>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</si>
  <si>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</si>
  <si>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</si>
  <si>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</si>
  <si>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</si>
  <si>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</si>
  <si>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TS PUSAN</t>
  </si>
  <si>
    <t>25012S</t>
  </si>
  <si>
    <t>TS MAWEI</t>
  </si>
  <si>
    <t>25014S</t>
  </si>
  <si>
    <t>25013S</t>
  </si>
  <si>
    <t>25015S</t>
  </si>
  <si>
    <t>25016S</t>
  </si>
  <si>
    <t>25017S</t>
  </si>
  <si>
    <t>25018S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</si>
  <si>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</si>
  <si>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</si>
  <si>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</si>
  <si>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</si>
  <si>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</si>
  <si>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</si>
  <si>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</si>
  <si>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</si>
  <si>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</si>
  <si>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</si>
  <si>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</si>
  <si>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KMTC TIANJIN</t>
  </si>
  <si>
    <t>2505S</t>
  </si>
  <si>
    <t>KMTC PENANG</t>
  </si>
  <si>
    <t>2506S</t>
  </si>
  <si>
    <t>SITC YUNCHENG</t>
  </si>
  <si>
    <t>TS NANSHA</t>
  </si>
  <si>
    <t>25006S</t>
  </si>
  <si>
    <t>2507S</t>
  </si>
  <si>
    <t>25007S</t>
  </si>
  <si>
    <t>2508S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</si>
  <si>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</si>
  <si>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</si>
  <si>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</si>
  <si>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</si>
  <si>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</si>
  <si>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</si>
  <si>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</si>
  <si>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</si>
  <si>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</si>
  <si>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</si>
  <si>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</si>
  <si>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</si>
  <si>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</si>
  <si>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</si>
  <si>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</si>
  <si>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</si>
  <si>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</si>
  <si>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</si>
  <si>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</si>
  <si>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</si>
  <si>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</si>
  <si>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</si>
  <si>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</si>
  <si>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</si>
  <si>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</si>
  <si>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</si>
  <si>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</si>
  <si>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</si>
  <si>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TS NAGOYA</t>
  </si>
  <si>
    <t>25010S</t>
  </si>
  <si>
    <t>LITTLE WARRIOR</t>
  </si>
  <si>
    <t>020S</t>
  </si>
  <si>
    <t>25011S</t>
  </si>
  <si>
    <t>021S</t>
  </si>
  <si>
    <t>022S</t>
  </si>
  <si>
    <t>023S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</si>
  <si>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</si>
  <si>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</si>
  <si>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</si>
  <si>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</si>
  <si>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</si>
  <si>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</si>
  <si>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</si>
  <si>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</si>
  <si>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</si>
  <si>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</si>
  <si>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</si>
  <si>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</si>
  <si>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ZHONG GU HANG ZHOU</t>
  </si>
  <si>
    <t>25003W</t>
  </si>
  <si>
    <t>KMTC CHENNAI</t>
  </si>
  <si>
    <t>2504W</t>
  </si>
  <si>
    <t>XIN PU DONG</t>
  </si>
  <si>
    <t>282W</t>
  </si>
  <si>
    <t>KMTC NHAVA SHEVA</t>
  </si>
  <si>
    <t>KMTC COLOMBO</t>
  </si>
  <si>
    <t>ESL TBN</t>
  </si>
  <si>
    <t>KMTC JEBEL ALI</t>
  </si>
  <si>
    <t>25004W</t>
  </si>
  <si>
    <t>2505W</t>
  </si>
  <si>
    <t>Haiphong-India (IFX)</t>
  </si>
  <si>
    <t>CHENNAI</t>
  </si>
  <si>
    <t>VISAKHAPATNAM - INVTZ</t>
  </si>
  <si>
    <t>ETA (17-25 days)</t>
  </si>
  <si>
    <t>ETA (21-29 days)</t>
  </si>
  <si>
    <t>CITPL</t>
  </si>
  <si>
    <t>VCTPL</t>
  </si>
  <si>
    <t>CMA CGM GEORGE SAND</t>
  </si>
  <si>
    <t>0FDETW</t>
  </si>
  <si>
    <t>XIN TIAN JIN</t>
  </si>
  <si>
    <t>099W</t>
  </si>
  <si>
    <t>SHIMIN</t>
  </si>
  <si>
    <t>28W</t>
  </si>
  <si>
    <t>BHUDTHI BHUM</t>
  </si>
  <si>
    <t>028W</t>
  </si>
  <si>
    <t>KMTC MUMBAI</t>
  </si>
  <si>
    <t>25005W</t>
  </si>
  <si>
    <t>0FDF5W</t>
  </si>
  <si>
    <t>100W</t>
  </si>
  <si>
    <t>29W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</si>
  <si>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</si>
  <si>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</si>
  <si>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</si>
  <si>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</si>
  <si>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</si>
  <si>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</si>
  <si>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</si>
  <si>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</si>
  <si>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</si>
  <si>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</si>
  <si>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</si>
  <si>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</si>
  <si>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</si>
  <si>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</si>
  <si>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</si>
  <si>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</si>
  <si>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</si>
  <si>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</si>
  <si>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</si>
  <si>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</si>
  <si>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</si>
  <si>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</si>
  <si>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</si>
  <si>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</si>
  <si>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</si>
  <si>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</si>
  <si>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</si>
  <si>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TS SURABAYA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</si>
  <si>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</si>
  <si>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</si>
  <si>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</si>
  <si>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</si>
  <si>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</si>
  <si>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</si>
  <si>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</si>
  <si>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</si>
  <si>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</si>
  <si>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</si>
  <si>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</si>
  <si>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</si>
  <si>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</si>
  <si>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</si>
  <si>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</si>
  <si>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</si>
  <si>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</si>
  <si>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</si>
  <si>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</si>
  <si>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TS MUNDRA</t>
  </si>
  <si>
    <t>2504S</t>
  </si>
  <si>
    <t>TS MELBOURNE</t>
  </si>
  <si>
    <t>2503S</t>
  </si>
  <si>
    <t>ZHONG GU NAN CHANG</t>
  </si>
  <si>
    <t>KOTA LAWA</t>
  </si>
  <si>
    <t>0095S</t>
  </si>
  <si>
    <t>KOTA LOCENG</t>
  </si>
  <si>
    <t>0156S</t>
  </si>
  <si>
    <t>131S</t>
  </si>
  <si>
    <t>ETA (28-31 days)</t>
  </si>
  <si>
    <t>ETA (32-35 days)</t>
  </si>
  <si>
    <t>ETA (36-39 days)</t>
  </si>
  <si>
    <t>SIPG ZCT(WGQ2)</t>
  </si>
  <si>
    <t>25008S</t>
  </si>
  <si>
    <t>US SERVICE</t>
  </si>
  <si>
    <t>Haiphong-LongBeach (AWC)</t>
  </si>
  <si>
    <t>LONG BEACH</t>
  </si>
  <si>
    <t>ETA (28-32 days)</t>
  </si>
  <si>
    <t>SSA Terminal (Pier A)</t>
  </si>
  <si>
    <t>EXPRESS BERLIN</t>
  </si>
  <si>
    <t>2505E</t>
  </si>
  <si>
    <t>LGB-PCT 2/Jul.</t>
  </si>
  <si>
    <t>RACINE</t>
  </si>
  <si>
    <t>2504E</t>
  </si>
  <si>
    <t>TS MUMBAI</t>
  </si>
  <si>
    <t>2502E</t>
  </si>
  <si>
    <t>TS SINGAPORE</t>
  </si>
  <si>
    <t>2503E</t>
  </si>
  <si>
    <t>KMTC MUNDRA</t>
  </si>
  <si>
    <t>NORTHERN MONUMENT</t>
  </si>
  <si>
    <t>2506E</t>
  </si>
  <si>
    <t>Haiphong-LongBeach (AWC2)</t>
  </si>
  <si>
    <t>ETA (26-32 days)</t>
  </si>
  <si>
    <t>SSA Terminal (Pier J)</t>
  </si>
  <si>
    <t>JTK2</t>
  </si>
  <si>
    <t>TS KEELUNG</t>
  </si>
  <si>
    <t>TS TACOMA</t>
  </si>
  <si>
    <t>2507E</t>
  </si>
  <si>
    <t>TS VANCOUVER</t>
  </si>
  <si>
    <t>JTK3</t>
  </si>
  <si>
    <t>EAST AFRICA SERVICE</t>
  </si>
  <si>
    <t>Haiphong-Dar Es Salaam (EAD)</t>
  </si>
  <si>
    <t>TZDAR</t>
  </si>
  <si>
    <t>TPA2</t>
  </si>
  <si>
    <t>HONG DA XIN 768</t>
  </si>
  <si>
    <t>02523W</t>
  </si>
  <si>
    <t>INTERASIA ENGAGE</t>
  </si>
  <si>
    <t>W032</t>
  </si>
  <si>
    <t>Structual blank</t>
  </si>
  <si>
    <t>GFS PEARL</t>
  </si>
  <si>
    <t>2527W</t>
  </si>
  <si>
    <t>SATTHA BHUM</t>
  </si>
  <si>
    <t>165W</t>
  </si>
  <si>
    <t>Haiphong-Mombasa (EAM)</t>
  </si>
  <si>
    <t>KEMBA</t>
  </si>
  <si>
    <t>ETA (23-29 days)</t>
  </si>
  <si>
    <t>Kilindini (KPA)</t>
  </si>
  <si>
    <t>EVER VIM</t>
  </si>
  <si>
    <t>013W</t>
  </si>
  <si>
    <t>KMTC QINGDAO</t>
  </si>
  <si>
    <t>TS CHENNAI</t>
  </si>
  <si>
    <t>014W</t>
  </si>
  <si>
    <t>Haiphong-Jebel (CME)</t>
  </si>
  <si>
    <t>AEJEA</t>
  </si>
  <si>
    <t>ETA (22-34 days)</t>
  </si>
  <si>
    <t>DPW-Terminal 3</t>
  </si>
  <si>
    <t>ZHONG GU NAN JING</t>
  </si>
  <si>
    <t>25106W</t>
  </si>
  <si>
    <t>X-Press TBN</t>
  </si>
  <si>
    <t>25206W</t>
  </si>
  <si>
    <t>MUMBAI BRIDGE</t>
  </si>
  <si>
    <t>25002W</t>
  </si>
  <si>
    <t>ZHONG GU CHONG QING</t>
  </si>
  <si>
    <t>25307W</t>
  </si>
  <si>
    <t>SYDNEY BRIDGE</t>
  </si>
  <si>
    <t>25107W</t>
  </si>
  <si>
    <t>25207W</t>
  </si>
  <si>
    <t>ETA (20-34 days)</t>
  </si>
  <si>
    <t>MEXICO SERVICE</t>
  </si>
  <si>
    <t>Haiphong-Manzanillo (MEX)</t>
  </si>
  <si>
    <t>MANZANILLO</t>
  </si>
  <si>
    <t>SMCT(WGQ5)</t>
  </si>
  <si>
    <t>OCUPA(SSA)</t>
  </si>
  <si>
    <t>URU BHUM</t>
  </si>
  <si>
    <t>155E</t>
  </si>
  <si>
    <t>ESL DUBAI</t>
  </si>
  <si>
    <t>02525E</t>
  </si>
  <si>
    <t>STAR</t>
  </si>
  <si>
    <t>QINGDAO VOYAGER</t>
  </si>
  <si>
    <t>KMTC SHENZHEN</t>
  </si>
  <si>
    <t>REN JIAN 27</t>
  </si>
  <si>
    <t>2522E</t>
  </si>
  <si>
    <t>TS COLOMBO</t>
  </si>
  <si>
    <t>RCL TBN</t>
  </si>
  <si>
    <t>02532E</t>
  </si>
  <si>
    <t>SINGAPORE SERVICE</t>
  </si>
  <si>
    <t>Haiphong-Singapore (AIS)</t>
  </si>
  <si>
    <t>SGSIN</t>
  </si>
  <si>
    <t>PSA</t>
  </si>
  <si>
    <t>ETA (25-28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</si>
</sst>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6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14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103" xfId="9" applyNumberFormat="1" applyFont="1" applyBorder="1" applyAlignment="1">
      <alignment horizontal="center" vertical="center"/>
    </xf>
    <xf numFmtId="167" fontId="45" fillId="0" borderId="104" xfId="9" applyNumberFormat="1" applyFont="1" applyBorder="1" applyAlignment="1">
      <alignment horizontal="center" vertical="center"/>
    </xf>
    <xf numFmtId="167" fontId="45" fillId="0" borderId="105" xfId="9" applyNumberFormat="1" applyFont="1" applyBorder="1" applyAlignment="1">
      <alignment horizontal="center" vertical="center"/>
    </xf>
    <xf numFmtId="167" fontId="45" fillId="0" borderId="96" xfId="9" applyNumberFormat="1" applyFont="1" applyBorder="1" applyAlignment="1">
      <alignment horizontal="center" vertical="center"/>
    </xf>
    <xf numFmtId="167" fontId="45" fillId="0" borderId="0" xfId="0" applyNumberFormat="1" applyFont="1" applyAlignment="1">
      <alignment horizontal="center"/>
    </xf>
    <xf numFmtId="0" fontId="19" fillId="0" borderId="18" xfId="2" applyFont="1" applyFill="1" applyBorder="1" applyAlignment="1" applyProtection="1"/>
    <xf numFmtId="0" fontId="84" fillId="0" borderId="18" xfId="2" applyFont="1" applyFill="1" applyBorder="1" applyAlignment="1" applyProtection="1"/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01" xfId="7" applyFont="1" applyFill="1" applyBorder="1" applyAlignment="1">
      <alignment horizontal="center" vertical="center"/>
    </xf>
    <xf numFmtId="164" fontId="49" fillId="3" borderId="18" xfId="7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54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63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42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A85C198F-D9A2-49A8-AD74-5E8891AB4790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42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0FFE5DA7-07AA-42C8-95D9-4E26A7106B1A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42</xdr:row>
      <xdr:rowOff>0</xdr:rowOff>
    </xdr:from>
    <xdr:ext cx="1600770" cy="333376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79EE2A57-9EE3-4C07-8CAF-F9F38A840F29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42</xdr:row>
      <xdr:rowOff>0</xdr:rowOff>
    </xdr:from>
    <xdr:ext cx="1600770" cy="333376"/>
    <xdr:sp macro="" textlink="">
      <xdr:nvSpPr>
        <xdr:cNvPr id="539" name="Text Box 2">
          <a:extLst>
            <a:ext uri="{FF2B5EF4-FFF2-40B4-BE49-F238E27FC236}">
              <a16:creationId xmlns:a16="http://schemas.microsoft.com/office/drawing/2014/main" id="{4A3EE494-B2E2-49BD-88A1-421D1998FDED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50</xdr:row>
      <xdr:rowOff>0</xdr:rowOff>
    </xdr:from>
    <xdr:to>
      <xdr:col>9</xdr:col>
      <xdr:colOff>0</xdr:colOff>
      <xdr:row>50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1352550</xdr:colOff>
      <xdr:row>5</xdr:row>
      <xdr:rowOff>108068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724150" cy="1089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176892</xdr:colOff>
      <xdr:row>9</xdr:row>
      <xdr:rowOff>54429</xdr:rowOff>
    </xdr:from>
    <xdr:to>
      <xdr:col>9</xdr:col>
      <xdr:colOff>1175358</xdr:colOff>
      <xdr:row>34</xdr:row>
      <xdr:rowOff>124548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866B2-0E48-658D-C678-550233DE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5321" y="2136322"/>
          <a:ext cx="7611537" cy="5172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ops.tslhph@tslines.com.vn" TargetMode="External"/><Relationship Id="rId13" Type="http://schemas.openxmlformats.org/officeDocument/2006/relationships/hyperlink" Target="mailto:tslhph-exdoc@tslines.com.vn" TargetMode="External"/><Relationship Id="rId18" Type="http://schemas.openxmlformats.org/officeDocument/2006/relationships/hyperlink" Target="mailto:quynh.kylie@tslines.com.vn" TargetMode="External"/><Relationship Id="rId3" Type="http://schemas.openxmlformats.org/officeDocument/2006/relationships/hyperlink" Target="mailto:yen.alice@tslines.com.vn" TargetMode="External"/><Relationship Id="rId7" Type="http://schemas.openxmlformats.org/officeDocument/2006/relationships/hyperlink" Target="mailto:tslhph-imdoc@tslines.com.vn" TargetMode="External"/><Relationship Id="rId12" Type="http://schemas.openxmlformats.org/officeDocument/2006/relationships/hyperlink" Target="mailto:linh.selina@tslines.com.vn" TargetMode="External"/><Relationship Id="rId17" Type="http://schemas.openxmlformats.org/officeDocument/2006/relationships/hyperlink" Target="mailto:cus.tslhph@tslines.com.vn" TargetMode="External"/><Relationship Id="rId2" Type="http://schemas.openxmlformats.org/officeDocument/2006/relationships/hyperlink" Target="mailto:chung.jacky@tslines.com.vn" TargetMode="External"/><Relationship Id="rId16" Type="http://schemas.openxmlformats.org/officeDocument/2006/relationships/hyperlink" Target="mailto:cus.tslhph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cus.tslhph@tslines.com.vn" TargetMode="External"/><Relationship Id="rId11" Type="http://schemas.openxmlformats.org/officeDocument/2006/relationships/hyperlink" Target="mailto:thao.rosa@tslines.com.vn" TargetMode="External"/><Relationship Id="rId5" Type="http://schemas.openxmlformats.org/officeDocument/2006/relationships/hyperlink" Target="mailto:tuong.ethan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and@tslines.com.vn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phuc.happy@tslines.com.vn" TargetMode="External"/><Relationship Id="rId9" Type="http://schemas.openxmlformats.org/officeDocument/2006/relationships/hyperlink" Target="mailto:acc.tslhph@tslines.com.vn" TargetMode="External"/><Relationship Id="rId14" Type="http://schemas.openxmlformats.org/officeDocument/2006/relationships/hyperlink" Target="mailto:yen.jane@tslines.com.v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cus.tslhph@tslines.com.vn" TargetMode="External"/><Relationship Id="rId7" Type="http://schemas.openxmlformats.org/officeDocument/2006/relationships/hyperlink" Target="http://www.tslines.com/" TargetMode="External"/><Relationship Id="rId2" Type="http://schemas.openxmlformats.org/officeDocument/2006/relationships/hyperlink" Target="mailto:tslhph-exdoc@tslines.com.vn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tslhph-exdoc@tslines.com.vn" TargetMode="External"/><Relationship Id="rId5" Type="http://schemas.openxmlformats.org/officeDocument/2006/relationships/hyperlink" Target="mailto:ops.tslhph@tslines.com.vn" TargetMode="External"/><Relationship Id="rId4" Type="http://schemas.openxmlformats.org/officeDocument/2006/relationships/hyperlink" Target="mailto:cu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45811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5" t="s">
        <v>7</v>
      </c>
      <c r="F13" s="305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09" t="s">
        <v>8</v>
      </c>
      <c r="F14" s="309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0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1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6" t="s">
        <v>12</v>
      </c>
      <c r="E19" s="307"/>
      <c r="F19" s="307"/>
      <c r="G19" s="307"/>
      <c r="H19" s="307"/>
      <c r="I19" s="307"/>
      <c r="J19" s="307"/>
      <c r="K19" s="307"/>
      <c r="L19" s="308"/>
      <c r="M19" s="26"/>
      <c r="N19" s="16"/>
      <c r="O19" s="16"/>
    </row>
    <row r="20" spans="1:15" ht="20.100000000000001" customHeight="1">
      <c r="A20" s="33"/>
      <c r="B20" s="34"/>
      <c r="C20" s="27"/>
      <c r="D20" s="306"/>
      <c r="E20" s="307"/>
      <c r="F20" s="307"/>
      <c r="G20" s="307"/>
      <c r="H20" s="307"/>
      <c r="I20" s="307"/>
      <c r="J20" s="307"/>
      <c r="K20" s="307"/>
      <c r="L20" s="308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304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03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34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03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254"/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33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34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35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36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37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38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39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68" t="s">
        <v>610</v>
      </c>
      <c r="B3" s="368"/>
      <c r="C3" s="368"/>
      <c r="D3" s="368"/>
      <c r="E3" s="368"/>
      <c r="F3" s="368"/>
      <c r="G3" s="368"/>
      <c r="H3" s="368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611</v>
      </c>
      <c r="B10" s="201" t="s">
        <v>612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F11" s="385"/>
      <c r="G11" s="386"/>
      <c r="H11" s="187" t="s">
        <v>268</v>
      </c>
      <c r="I11" s="409" t="s">
        <v>613</v>
      </c>
      <c r="J11" s="409"/>
      <c r="K11" s="153" t="s">
        <v>614</v>
      </c>
      <c r="L11" s="206"/>
    </row>
    <row r="12" spans="1:206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374</v>
      </c>
      <c r="G12" s="384"/>
      <c r="H12" s="214" t="s">
        <v>375</v>
      </c>
      <c r="I12" s="232" t="s">
        <v>615</v>
      </c>
      <c r="J12" s="232" t="s">
        <v>616</v>
      </c>
      <c r="K12" s="247" t="s">
        <v>617</v>
      </c>
      <c r="L12" s="206"/>
    </row>
    <row r="13" spans="1:206" ht="15" customHeight="1">
      <c r="A13" s="381"/>
      <c r="B13" s="365"/>
      <c r="C13" s="366"/>
      <c r="D13" s="140" t="s">
        <v>277</v>
      </c>
      <c r="E13" s="155" t="s">
        <v>278</v>
      </c>
      <c r="F13" s="383"/>
      <c r="G13" s="384"/>
      <c r="H13" s="189" t="s">
        <v>278</v>
      </c>
      <c r="I13" s="232" t="s">
        <v>618</v>
      </c>
      <c r="J13" s="232" t="s">
        <v>619</v>
      </c>
      <c r="K13" s="247" t="s">
        <v>620</v>
      </c>
      <c r="L13" s="206"/>
    </row>
    <row r="14" spans="1:206" s="127" customFormat="1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621</v>
      </c>
      <c r="G14" s="143" t="s">
        <v>622</v>
      </c>
      <c r="H14" s="144" t="s">
        <v>381</v>
      </c>
      <c r="I14" s="144"/>
      <c r="J14" s="144"/>
      <c r="K14" s="143"/>
      <c r="L14" s="206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F15" s="142" t="s">
        <v>623</v>
      </c>
      <c r="G15" s="143" t="s">
        <v>624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F16" s="142" t="s">
        <v>625</v>
      </c>
      <c r="G16" s="143" t="s">
        <v>624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F17" s="142" t="s">
        <v>626</v>
      </c>
      <c r="G17" s="143" t="s">
        <v>627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F18" s="142" t="s">
        <v>621</v>
      </c>
      <c r="G18" s="143" t="s">
        <v>624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F19" s="142" t="s">
        <v>623</v>
      </c>
      <c r="G19" s="143" t="s">
        <v>628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F20" s="142" t="s">
        <v>625</v>
      </c>
      <c r="G20" s="143" t="s">
        <v>628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F21" s="142" t="s">
        <v>626</v>
      </c>
      <c r="G21" s="143" t="s">
        <v>629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621</v>
      </c>
      <c r="G22" s="148" t="s">
        <v>628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268</v>
      </c>
      <c r="F24" s="385"/>
      <c r="G24" s="386"/>
      <c r="H24" s="187" t="s">
        <v>268</v>
      </c>
      <c r="I24" s="409" t="s">
        <v>613</v>
      </c>
      <c r="J24" s="409"/>
      <c r="K24" s="153" t="s">
        <v>614</v>
      </c>
    </row>
    <row r="25" spans="1:19" ht="15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83" t="s">
        <v>374</v>
      </c>
      <c r="G25" s="384"/>
      <c r="H25" s="214" t="s">
        <v>375</v>
      </c>
      <c r="I25" s="232" t="s">
        <v>615</v>
      </c>
      <c r="J25" s="232" t="s">
        <v>616</v>
      </c>
      <c r="K25" s="247" t="s">
        <v>617</v>
      </c>
    </row>
    <row r="26" spans="1:19" ht="15" customHeight="1">
      <c r="A26" s="362"/>
      <c r="B26" s="365"/>
      <c r="C26" s="366"/>
      <c r="D26" s="140" t="s">
        <v>277</v>
      </c>
      <c r="E26" s="155" t="s">
        <v>278</v>
      </c>
      <c r="F26" s="383"/>
      <c r="G26" s="384"/>
      <c r="H26" s="189" t="s">
        <v>278</v>
      </c>
      <c r="I26" s="232" t="s">
        <v>618</v>
      </c>
      <c r="J26" s="232" t="s">
        <v>619</v>
      </c>
      <c r="K26" s="247" t="s">
        <v>620</v>
      </c>
    </row>
    <row r="27" spans="1:19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 t="shared" ref="E27:E35" si="16">D27+3</f>
        <v>45815</v>
      </c>
      <c r="F27" s="142" t="s">
        <v>623</v>
      </c>
      <c r="G27" s="143" t="s">
        <v>624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58"/>
      <c r="B28" s="273" t="s">
        <v>309</v>
      </c>
      <c r="C28" s="186" t="s">
        <v>308</v>
      </c>
      <c r="D28" s="142">
        <f t="shared" ref="D28:D34" si="20">D27+7</f>
        <v>45819</v>
      </c>
      <c r="E28" s="143">
        <f t="shared" si="16"/>
        <v>45822</v>
      </c>
      <c r="F28" s="142" t="s">
        <v>625</v>
      </c>
      <c r="G28" s="143" t="s">
        <v>624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58"/>
      <c r="B29" s="273" t="s">
        <v>310</v>
      </c>
      <c r="C29" s="186" t="s">
        <v>311</v>
      </c>
      <c r="D29" s="142">
        <f t="shared" si="20"/>
        <v>45826</v>
      </c>
      <c r="E29" s="143">
        <f t="shared" si="16"/>
        <v>45829</v>
      </c>
      <c r="F29" s="142" t="s">
        <v>626</v>
      </c>
      <c r="G29" s="143" t="s">
        <v>627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58"/>
      <c r="B30" s="273" t="s">
        <v>307</v>
      </c>
      <c r="C30" s="186" t="s">
        <v>312</v>
      </c>
      <c r="D30" s="142">
        <f t="shared" si="20"/>
        <v>45833</v>
      </c>
      <c r="E30" s="143">
        <f t="shared" si="16"/>
        <v>45836</v>
      </c>
      <c r="F30" s="142" t="s">
        <v>621</v>
      </c>
      <c r="G30" s="143" t="s">
        <v>624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58"/>
      <c r="B31" s="273" t="s">
        <v>309</v>
      </c>
      <c r="C31" s="186" t="s">
        <v>312</v>
      </c>
      <c r="D31" s="142">
        <f t="shared" si="20"/>
        <v>45840</v>
      </c>
      <c r="E31" s="143">
        <f t="shared" si="16"/>
        <v>45843</v>
      </c>
      <c r="F31" s="142" t="s">
        <v>623</v>
      </c>
      <c r="G31" s="143" t="s">
        <v>628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58"/>
      <c r="B32" s="273" t="s">
        <v>310</v>
      </c>
      <c r="C32" s="186" t="s">
        <v>313</v>
      </c>
      <c r="D32" s="142">
        <f t="shared" si="20"/>
        <v>45847</v>
      </c>
      <c r="E32" s="143">
        <f t="shared" si="16"/>
        <v>45850</v>
      </c>
      <c r="F32" s="142" t="s">
        <v>625</v>
      </c>
      <c r="G32" s="143" t="s">
        <v>628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58"/>
      <c r="B33" s="273" t="s">
        <v>307</v>
      </c>
      <c r="C33" s="186" t="s">
        <v>314</v>
      </c>
      <c r="D33" s="142">
        <f t="shared" si="20"/>
        <v>45854</v>
      </c>
      <c r="E33" s="143">
        <f t="shared" si="16"/>
        <v>45857</v>
      </c>
      <c r="F33" s="142" t="s">
        <v>626</v>
      </c>
      <c r="G33" s="143" t="s">
        <v>629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58"/>
      <c r="B34" s="273" t="s">
        <v>309</v>
      </c>
      <c r="C34" s="186" t="s">
        <v>314</v>
      </c>
      <c r="D34" s="142">
        <f t="shared" si="20"/>
        <v>45861</v>
      </c>
      <c r="E34" s="143">
        <f t="shared" si="16"/>
        <v>45864</v>
      </c>
      <c r="F34" s="142" t="s">
        <v>621</v>
      </c>
      <c r="G34" s="143" t="s">
        <v>628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 t="shared" si="16"/>
        <v>45871</v>
      </c>
      <c r="F35" s="147" t="s">
        <v>623</v>
      </c>
      <c r="G35" s="148" t="s">
        <v>630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319</v>
      </c>
      <c r="F37" s="385"/>
      <c r="G37" s="386"/>
      <c r="H37" s="187" t="s">
        <v>268</v>
      </c>
      <c r="I37" s="409" t="s">
        <v>613</v>
      </c>
      <c r="J37" s="409"/>
      <c r="K37" s="153" t="s">
        <v>614</v>
      </c>
      <c r="L37" s="206"/>
    </row>
    <row r="38" spans="1:19" ht="15" customHeight="1">
      <c r="A38" s="361" t="s">
        <v>272</v>
      </c>
      <c r="B38" s="363"/>
      <c r="C38" s="364"/>
      <c r="D38" s="136" t="s">
        <v>273</v>
      </c>
      <c r="E38" s="139" t="s">
        <v>300</v>
      </c>
      <c r="F38" s="383" t="s">
        <v>374</v>
      </c>
      <c r="G38" s="384"/>
      <c r="H38" s="214" t="s">
        <v>375</v>
      </c>
      <c r="I38" s="232" t="s">
        <v>615</v>
      </c>
      <c r="J38" s="232" t="s">
        <v>616</v>
      </c>
      <c r="K38" s="247" t="s">
        <v>617</v>
      </c>
      <c r="L38" s="206"/>
    </row>
    <row r="39" spans="1:19" ht="15" customHeight="1">
      <c r="A39" s="362"/>
      <c r="B39" s="365"/>
      <c r="C39" s="366"/>
      <c r="D39" s="140" t="s">
        <v>59</v>
      </c>
      <c r="E39" s="155" t="s">
        <v>325</v>
      </c>
      <c r="F39" s="383"/>
      <c r="G39" s="384"/>
      <c r="H39" s="189" t="s">
        <v>278</v>
      </c>
      <c r="I39" s="232" t="s">
        <v>618</v>
      </c>
      <c r="J39" s="232" t="s">
        <v>619</v>
      </c>
      <c r="K39" s="247" t="s">
        <v>620</v>
      </c>
      <c r="L39" s="206"/>
    </row>
    <row r="40" spans="1:19" s="127" customFormat="1" ht="15" customHeight="1">
      <c r="A40" s="357" t="s">
        <v>57</v>
      </c>
      <c r="B40" s="142" t="s">
        <v>328</v>
      </c>
      <c r="C40" s="143" t="s">
        <v>291</v>
      </c>
      <c r="D40" s="144">
        <v>45811</v>
      </c>
      <c r="E40" s="186">
        <f t="shared" ref="E40:E47" si="32">D40+3</f>
        <v>45814</v>
      </c>
      <c r="F40" s="142" t="s">
        <v>623</v>
      </c>
      <c r="G40" s="143" t="s">
        <v>624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58"/>
      <c r="B41" s="142" t="s">
        <v>329</v>
      </c>
      <c r="C41" s="186" t="s">
        <v>330</v>
      </c>
      <c r="D41" s="144">
        <f t="shared" ref="D41:D48" si="36">D40+7</f>
        <v>45818</v>
      </c>
      <c r="E41" s="186">
        <f t="shared" si="32"/>
        <v>45821</v>
      </c>
      <c r="F41" s="142" t="s">
        <v>625</v>
      </c>
      <c r="G41" s="143" t="s">
        <v>624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58"/>
      <c r="B42" s="142" t="s">
        <v>328</v>
      </c>
      <c r="C42" s="186" t="s">
        <v>308</v>
      </c>
      <c r="D42" s="144">
        <f t="shared" si="36"/>
        <v>45825</v>
      </c>
      <c r="E42" s="186">
        <f t="shared" si="32"/>
        <v>45828</v>
      </c>
      <c r="F42" s="142" t="s">
        <v>626</v>
      </c>
      <c r="G42" s="143" t="s">
        <v>627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58"/>
      <c r="B43" s="142" t="s">
        <v>329</v>
      </c>
      <c r="C43" s="186" t="s">
        <v>331</v>
      </c>
      <c r="D43" s="144">
        <f t="shared" si="36"/>
        <v>45832</v>
      </c>
      <c r="E43" s="186">
        <f t="shared" si="32"/>
        <v>45835</v>
      </c>
      <c r="F43" s="142" t="s">
        <v>621</v>
      </c>
      <c r="G43" s="143" t="s">
        <v>624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58"/>
      <c r="B44" s="142" t="s">
        <v>328</v>
      </c>
      <c r="C44" s="186" t="s">
        <v>312</v>
      </c>
      <c r="D44" s="144">
        <f t="shared" si="36"/>
        <v>45839</v>
      </c>
      <c r="E44" s="186">
        <f t="shared" si="32"/>
        <v>45842</v>
      </c>
      <c r="F44" s="142" t="s">
        <v>623</v>
      </c>
      <c r="G44" s="143" t="s">
        <v>628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58"/>
      <c r="B45" s="142" t="s">
        <v>329</v>
      </c>
      <c r="C45" s="186" t="s">
        <v>332</v>
      </c>
      <c r="D45" s="144">
        <f t="shared" si="36"/>
        <v>45846</v>
      </c>
      <c r="E45" s="186">
        <f t="shared" si="32"/>
        <v>45849</v>
      </c>
      <c r="F45" s="142" t="s">
        <v>625</v>
      </c>
      <c r="G45" s="143" t="s">
        <v>628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58"/>
      <c r="B46" s="142" t="s">
        <v>328</v>
      </c>
      <c r="C46" s="186" t="s">
        <v>314</v>
      </c>
      <c r="D46" s="144">
        <f t="shared" si="36"/>
        <v>45853</v>
      </c>
      <c r="E46" s="186">
        <f t="shared" si="32"/>
        <v>45856</v>
      </c>
      <c r="F46" s="142" t="s">
        <v>626</v>
      </c>
      <c r="G46" s="143" t="s">
        <v>629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58"/>
      <c r="B47" s="142" t="s">
        <v>329</v>
      </c>
      <c r="C47" s="186" t="s">
        <v>333</v>
      </c>
      <c r="D47" s="144">
        <f t="shared" si="36"/>
        <v>45860</v>
      </c>
      <c r="E47" s="186">
        <f t="shared" si="32"/>
        <v>45863</v>
      </c>
      <c r="F47" s="142" t="s">
        <v>621</v>
      </c>
      <c r="G47" s="143" t="s">
        <v>628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59"/>
      <c r="B48" s="147" t="s">
        <v>328</v>
      </c>
      <c r="C48" s="148" t="s">
        <v>311</v>
      </c>
      <c r="D48" s="149">
        <f t="shared" si="36"/>
        <v>45867</v>
      </c>
      <c r="E48" s="148">
        <f>D48+3</f>
        <v>45870</v>
      </c>
      <c r="F48" s="147" t="s">
        <v>623</v>
      </c>
      <c r="G48" s="148" t="s">
        <v>630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611</v>
      </c>
      <c r="B50" s="201" t="s">
        <v>631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264</v>
      </c>
      <c r="B51" s="131" t="s">
        <v>265</v>
      </c>
      <c r="C51" s="132" t="s">
        <v>266</v>
      </c>
      <c r="D51" s="133" t="s">
        <v>267</v>
      </c>
      <c r="E51" s="153" t="s">
        <v>269</v>
      </c>
      <c r="F51" s="385"/>
      <c r="G51" s="386"/>
      <c r="H51" s="187" t="s">
        <v>269</v>
      </c>
      <c r="I51" s="227" t="s">
        <v>613</v>
      </c>
      <c r="J51" s="228" t="s">
        <v>632</v>
      </c>
      <c r="K51" s="14"/>
      <c r="L51" s="14"/>
    </row>
    <row r="52" spans="1:19" ht="15" customHeight="1">
      <c r="A52" s="381" t="s">
        <v>272</v>
      </c>
      <c r="B52" s="363"/>
      <c r="C52" s="364"/>
      <c r="D52" s="136" t="s">
        <v>273</v>
      </c>
      <c r="E52" s="139" t="s">
        <v>274</v>
      </c>
      <c r="F52" s="383" t="s">
        <v>374</v>
      </c>
      <c r="G52" s="384"/>
      <c r="H52" s="214" t="s">
        <v>375</v>
      </c>
      <c r="I52" s="232" t="s">
        <v>633</v>
      </c>
      <c r="J52" s="247" t="s">
        <v>634</v>
      </c>
      <c r="K52" s="14"/>
      <c r="L52" s="14"/>
    </row>
    <row r="53" spans="1:19" ht="15" customHeight="1">
      <c r="A53" s="381"/>
      <c r="B53" s="365"/>
      <c r="C53" s="366"/>
      <c r="D53" s="140" t="s">
        <v>277</v>
      </c>
      <c r="E53" s="209" t="s">
        <v>279</v>
      </c>
      <c r="F53" s="383"/>
      <c r="G53" s="384"/>
      <c r="H53" s="189" t="s">
        <v>279</v>
      </c>
      <c r="I53" s="232" t="s">
        <v>618</v>
      </c>
      <c r="J53" s="247" t="s">
        <v>635</v>
      </c>
      <c r="K53" s="14"/>
      <c r="L53" s="14"/>
    </row>
    <row r="54" spans="1:19" s="127" customFormat="1" ht="15" customHeight="1">
      <c r="A54" s="357" t="s">
        <v>49</v>
      </c>
      <c r="B54" s="273" t="s">
        <v>282</v>
      </c>
      <c r="C54" s="186" t="s">
        <v>283</v>
      </c>
      <c r="D54" s="142">
        <v>45810</v>
      </c>
      <c r="E54" s="143">
        <f t="shared" ref="E54:E62" si="38">D54+2</f>
        <v>45812</v>
      </c>
      <c r="F54" s="142" t="s">
        <v>636</v>
      </c>
      <c r="G54" s="143" t="s">
        <v>637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58"/>
      <c r="B55" s="273" t="s">
        <v>284</v>
      </c>
      <c r="C55" s="186" t="s">
        <v>285</v>
      </c>
      <c r="D55" s="142">
        <f t="shared" ref="D55:D61" si="41">D54+7</f>
        <v>45817</v>
      </c>
      <c r="E55" s="143">
        <f t="shared" si="38"/>
        <v>45819</v>
      </c>
      <c r="F55" s="142" t="s">
        <v>638</v>
      </c>
      <c r="G55" s="143" t="s">
        <v>639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58"/>
      <c r="B56" s="273" t="s">
        <v>286</v>
      </c>
      <c r="C56" s="186" t="s">
        <v>287</v>
      </c>
      <c r="D56" s="142">
        <f t="shared" si="41"/>
        <v>45824</v>
      </c>
      <c r="E56" s="143">
        <f t="shared" si="38"/>
        <v>45826</v>
      </c>
      <c r="F56" s="142" t="s">
        <v>640</v>
      </c>
      <c r="G56" s="143" t="s">
        <v>641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58"/>
      <c r="B57" s="273" t="s">
        <v>282</v>
      </c>
      <c r="C57" s="186" t="s">
        <v>288</v>
      </c>
      <c r="D57" s="142">
        <f t="shared" si="41"/>
        <v>45831</v>
      </c>
      <c r="E57" s="143">
        <f t="shared" si="38"/>
        <v>45833</v>
      </c>
      <c r="F57" s="142" t="s">
        <v>642</v>
      </c>
      <c r="G57" s="143" t="s">
        <v>643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58"/>
      <c r="B58" s="273" t="s">
        <v>284</v>
      </c>
      <c r="C58" s="186" t="s">
        <v>289</v>
      </c>
      <c r="D58" s="142">
        <f t="shared" si="41"/>
        <v>45838</v>
      </c>
      <c r="E58" s="143">
        <f t="shared" si="38"/>
        <v>45840</v>
      </c>
      <c r="F58" s="142" t="s">
        <v>644</v>
      </c>
      <c r="G58" s="143" t="s">
        <v>645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58"/>
      <c r="B59" s="273" t="s">
        <v>286</v>
      </c>
      <c r="C59" s="186" t="s">
        <v>290</v>
      </c>
      <c r="D59" s="142">
        <f t="shared" si="41"/>
        <v>45845</v>
      </c>
      <c r="E59" s="143">
        <f t="shared" si="38"/>
        <v>45847</v>
      </c>
      <c r="F59" s="142" t="s">
        <v>646</v>
      </c>
      <c r="G59" s="143" t="s">
        <v>647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58"/>
      <c r="B60" s="273" t="s">
        <v>282</v>
      </c>
      <c r="C60" s="186" t="s">
        <v>291</v>
      </c>
      <c r="D60" s="142">
        <f t="shared" si="41"/>
        <v>45852</v>
      </c>
      <c r="E60" s="143">
        <f t="shared" si="38"/>
        <v>45854</v>
      </c>
      <c r="F60" s="142" t="s">
        <v>636</v>
      </c>
      <c r="G60" s="143" t="s">
        <v>648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58"/>
      <c r="B61" s="273" t="s">
        <v>284</v>
      </c>
      <c r="C61" s="186" t="s">
        <v>292</v>
      </c>
      <c r="D61" s="142">
        <f t="shared" si="41"/>
        <v>45859</v>
      </c>
      <c r="E61" s="143">
        <f t="shared" si="38"/>
        <v>45861</v>
      </c>
      <c r="F61" s="142" t="s">
        <v>638</v>
      </c>
      <c r="G61" s="143" t="s">
        <v>649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59"/>
      <c r="B62" s="272" t="s">
        <v>286</v>
      </c>
      <c r="C62" s="148" t="s">
        <v>293</v>
      </c>
      <c r="D62" s="147">
        <f>D61+7</f>
        <v>45866</v>
      </c>
      <c r="E62" s="148">
        <f t="shared" si="38"/>
        <v>45868</v>
      </c>
      <c r="F62" s="147" t="s">
        <v>640</v>
      </c>
      <c r="G62" s="148" t="s">
        <v>650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264</v>
      </c>
      <c r="B64" s="131" t="s">
        <v>265</v>
      </c>
      <c r="C64" s="132" t="s">
        <v>266</v>
      </c>
      <c r="D64" s="133" t="s">
        <v>267</v>
      </c>
      <c r="E64" s="153" t="s">
        <v>269</v>
      </c>
      <c r="F64" s="385"/>
      <c r="G64" s="386"/>
      <c r="H64" s="187" t="s">
        <v>269</v>
      </c>
      <c r="I64" s="227" t="s">
        <v>613</v>
      </c>
      <c r="J64" s="228" t="s">
        <v>632</v>
      </c>
    </row>
    <row r="65" spans="1:16379" s="14" customFormat="1" ht="15" customHeight="1">
      <c r="A65" s="361" t="s">
        <v>272</v>
      </c>
      <c r="B65" s="363"/>
      <c r="C65" s="364"/>
      <c r="D65" s="136" t="s">
        <v>273</v>
      </c>
      <c r="E65" s="139" t="s">
        <v>300</v>
      </c>
      <c r="F65" s="383" t="s">
        <v>374</v>
      </c>
      <c r="G65" s="384"/>
      <c r="H65" s="214" t="s">
        <v>375</v>
      </c>
      <c r="I65" s="232" t="s">
        <v>633</v>
      </c>
      <c r="J65" s="247" t="s">
        <v>634</v>
      </c>
    </row>
    <row r="66" spans="1:16379" s="14" customFormat="1" ht="15" customHeight="1">
      <c r="A66" s="362"/>
      <c r="B66" s="365"/>
      <c r="C66" s="366"/>
      <c r="D66" s="140" t="s">
        <v>277</v>
      </c>
      <c r="E66" s="155" t="s">
        <v>279</v>
      </c>
      <c r="F66" s="383"/>
      <c r="G66" s="384"/>
      <c r="H66" s="189" t="s">
        <v>279</v>
      </c>
      <c r="I66" s="232" t="s">
        <v>618</v>
      </c>
      <c r="J66" s="247" t="s">
        <v>635</v>
      </c>
    </row>
    <row r="67" spans="1:16379" s="14" customFormat="1" ht="15" customHeight="1">
      <c r="A67" s="358" t="s">
        <v>55</v>
      </c>
      <c r="B67" s="273" t="s">
        <v>307</v>
      </c>
      <c r="C67" s="186" t="s">
        <v>308</v>
      </c>
      <c r="D67" s="142">
        <v>45812</v>
      </c>
      <c r="E67" s="143">
        <f t="shared" ref="E67:E75" si="52">D67+3</f>
        <v>45815</v>
      </c>
      <c r="F67" s="142" t="s">
        <v>636</v>
      </c>
      <c r="G67" s="143" t="s">
        <v>637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58"/>
      <c r="B68" s="273" t="s">
        <v>309</v>
      </c>
      <c r="C68" s="186" t="s">
        <v>308</v>
      </c>
      <c r="D68" s="142">
        <f t="shared" ref="D68:D74" si="55">D67+7</f>
        <v>45819</v>
      </c>
      <c r="E68" s="143">
        <f t="shared" si="52"/>
        <v>45822</v>
      </c>
      <c r="F68" s="142" t="s">
        <v>638</v>
      </c>
      <c r="G68" s="143" t="s">
        <v>639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58"/>
      <c r="B69" s="273" t="s">
        <v>310</v>
      </c>
      <c r="C69" s="186" t="s">
        <v>311</v>
      </c>
      <c r="D69" s="142">
        <f t="shared" si="55"/>
        <v>45826</v>
      </c>
      <c r="E69" s="143">
        <f t="shared" si="52"/>
        <v>45829</v>
      </c>
      <c r="F69" s="142" t="s">
        <v>640</v>
      </c>
      <c r="G69" s="143" t="s">
        <v>641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58"/>
      <c r="B70" s="273" t="s">
        <v>307</v>
      </c>
      <c r="C70" s="186" t="s">
        <v>312</v>
      </c>
      <c r="D70" s="142">
        <f t="shared" si="55"/>
        <v>45833</v>
      </c>
      <c r="E70" s="143">
        <f t="shared" si="52"/>
        <v>45836</v>
      </c>
      <c r="F70" s="142" t="s">
        <v>642</v>
      </c>
      <c r="G70" s="143" t="s">
        <v>643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58"/>
      <c r="B71" s="273" t="s">
        <v>309</v>
      </c>
      <c r="C71" s="186" t="s">
        <v>312</v>
      </c>
      <c r="D71" s="142">
        <f t="shared" si="55"/>
        <v>45840</v>
      </c>
      <c r="E71" s="143">
        <f t="shared" si="52"/>
        <v>45843</v>
      </c>
      <c r="F71" s="142" t="s">
        <v>644</v>
      </c>
      <c r="G71" s="143" t="s">
        <v>645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58"/>
      <c r="B72" s="273" t="s">
        <v>310</v>
      </c>
      <c r="C72" s="186" t="s">
        <v>313</v>
      </c>
      <c r="D72" s="142">
        <f t="shared" si="55"/>
        <v>45847</v>
      </c>
      <c r="E72" s="143">
        <f t="shared" si="52"/>
        <v>45850</v>
      </c>
      <c r="F72" s="142" t="s">
        <v>646</v>
      </c>
      <c r="G72" s="143" t="s">
        <v>647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58"/>
      <c r="B73" s="273" t="s">
        <v>307</v>
      </c>
      <c r="C73" s="186" t="s">
        <v>314</v>
      </c>
      <c r="D73" s="142">
        <f t="shared" si="55"/>
        <v>45854</v>
      </c>
      <c r="E73" s="143">
        <f t="shared" si="52"/>
        <v>45857</v>
      </c>
      <c r="F73" s="142" t="s">
        <v>636</v>
      </c>
      <c r="G73" s="143" t="s">
        <v>648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58"/>
      <c r="B74" s="273" t="s">
        <v>309</v>
      </c>
      <c r="C74" s="186" t="s">
        <v>314</v>
      </c>
      <c r="D74" s="142">
        <f t="shared" si="55"/>
        <v>45861</v>
      </c>
      <c r="E74" s="143">
        <f t="shared" si="52"/>
        <v>45864</v>
      </c>
      <c r="F74" s="142" t="s">
        <v>638</v>
      </c>
      <c r="G74" s="143" t="s">
        <v>649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59"/>
      <c r="B75" s="272" t="s">
        <v>310</v>
      </c>
      <c r="C75" s="148" t="s">
        <v>315</v>
      </c>
      <c r="D75" s="147">
        <f>D74+7</f>
        <v>45868</v>
      </c>
      <c r="E75" s="148">
        <f t="shared" si="52"/>
        <v>45871</v>
      </c>
      <c r="F75" s="147" t="s">
        <v>640</v>
      </c>
      <c r="G75" s="148" t="s">
        <v>650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334</v>
      </c>
      <c r="K78" s="157"/>
      <c r="L78" s="157"/>
      <c r="M78" s="157"/>
    </row>
    <row r="79" spans="1:16379" s="156" customFormat="1" ht="15" customHeight="1">
      <c r="A79" s="360" t="s">
        <v>335</v>
      </c>
      <c r="B79" s="360"/>
      <c r="C79" s="360"/>
      <c r="D79" s="360"/>
      <c r="E79" s="360"/>
      <c r="F79" s="360"/>
      <c r="G79" s="360"/>
      <c r="H79" s="360"/>
      <c r="I79" s="158"/>
      <c r="J79" s="159"/>
    </row>
    <row r="80" spans="1:16379" s="156" customFormat="1" ht="15" customHeight="1">
      <c r="A80" s="360"/>
      <c r="B80" s="360"/>
      <c r="C80" s="360"/>
      <c r="D80" s="360"/>
      <c r="E80" s="360"/>
      <c r="F80" s="360"/>
      <c r="G80" s="360"/>
      <c r="H80" s="360"/>
      <c r="I80" s="158"/>
      <c r="J80" s="159"/>
    </row>
    <row r="81" spans="1:10" s="156" customFormat="1" ht="15" customHeight="1">
      <c r="A81" s="156" t="s">
        <v>336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337</v>
      </c>
      <c r="B83" s="43"/>
      <c r="C83" s="43"/>
      <c r="D83" s="43"/>
      <c r="E83" s="43"/>
      <c r="F83" s="164" t="s">
        <v>338</v>
      </c>
      <c r="G83" s="162"/>
      <c r="H83" s="162"/>
      <c r="I83" s="162"/>
      <c r="J83" s="163"/>
    </row>
    <row r="84" spans="1:10" s="127" customFormat="1" ht="15" customHeight="1">
      <c r="A84" s="165" t="s">
        <v>339</v>
      </c>
      <c r="B84" s="1"/>
      <c r="C84" s="1"/>
      <c r="D84" s="1"/>
      <c r="E84" s="166"/>
      <c r="F84" s="1" t="s">
        <v>340</v>
      </c>
      <c r="G84" s="162"/>
      <c r="H84" s="162"/>
      <c r="I84" s="162"/>
      <c r="J84" s="163"/>
    </row>
    <row r="85" spans="1:10" s="127" customFormat="1" ht="15" customHeight="1">
      <c r="A85" s="1" t="s">
        <v>341</v>
      </c>
      <c r="B85" s="1"/>
      <c r="C85" s="1"/>
      <c r="D85" s="1"/>
      <c r="E85" s="166"/>
      <c r="F85" s="1" t="s">
        <v>342</v>
      </c>
      <c r="G85" s="162"/>
      <c r="H85" s="162"/>
      <c r="I85" s="162"/>
      <c r="J85" s="163"/>
    </row>
    <row r="86" spans="1:10" s="127" customFormat="1" ht="15" customHeight="1">
      <c r="A86" s="1" t="s">
        <v>343</v>
      </c>
      <c r="B86" s="1"/>
      <c r="C86" s="1"/>
      <c r="D86" s="166"/>
      <c r="E86" s="166"/>
      <c r="F86" s="1" t="s">
        <v>343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344</v>
      </c>
      <c r="B88" s="43"/>
      <c r="C88" s="1"/>
      <c r="D88" s="1"/>
      <c r="E88" s="1"/>
      <c r="F88" s="164" t="s">
        <v>344</v>
      </c>
      <c r="G88" s="162"/>
      <c r="H88" s="162"/>
      <c r="I88" s="162"/>
      <c r="J88" s="163"/>
    </row>
    <row r="89" spans="1:10" s="127" customFormat="1" ht="15" customHeight="1">
      <c r="A89" s="1" t="s">
        <v>345</v>
      </c>
      <c r="B89" s="1" t="s">
        <v>346</v>
      </c>
      <c r="C89" s="1"/>
      <c r="D89" s="1"/>
      <c r="E89" s="1"/>
      <c r="F89" s="1" t="s">
        <v>347</v>
      </c>
      <c r="G89" s="1" t="s">
        <v>348</v>
      </c>
      <c r="H89" s="1"/>
      <c r="I89" s="162"/>
      <c r="J89" s="163"/>
    </row>
    <row r="90" spans="1:10" s="127" customFormat="1" ht="15" customHeight="1">
      <c r="A90" s="1" t="s">
        <v>349</v>
      </c>
      <c r="B90" s="1" t="s">
        <v>350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351</v>
      </c>
      <c r="B91" s="1" t="s">
        <v>352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353</v>
      </c>
      <c r="B93" s="169" t="s">
        <v>109</v>
      </c>
      <c r="C93" s="1"/>
      <c r="D93" s="1"/>
      <c r="E93" s="1"/>
      <c r="F93" s="164" t="s">
        <v>353</v>
      </c>
      <c r="G93" s="169" t="s">
        <v>109</v>
      </c>
      <c r="H93" s="168"/>
    </row>
    <row r="94" spans="1:10" s="127" customFormat="1" ht="15" customHeight="1">
      <c r="A94" s="170" t="s">
        <v>354</v>
      </c>
      <c r="B94" s="1"/>
      <c r="C94" s="1"/>
      <c r="D94" s="1"/>
      <c r="E94" s="1"/>
      <c r="F94" s="1" t="s">
        <v>355</v>
      </c>
      <c r="G94" s="1"/>
      <c r="H94" s="168"/>
    </row>
    <row r="95" spans="1:10" s="127" customFormat="1" ht="15" customHeight="1">
      <c r="A95" s="170" t="s">
        <v>356</v>
      </c>
      <c r="B95" s="169"/>
      <c r="C95" s="1"/>
      <c r="D95" s="1"/>
      <c r="E95" s="1"/>
      <c r="F95" s="1" t="s">
        <v>357</v>
      </c>
      <c r="G95" s="1"/>
      <c r="H95" s="168"/>
      <c r="I95" s="1"/>
      <c r="J95" s="1"/>
    </row>
    <row r="96" spans="1:10" s="127" customFormat="1" ht="15" customHeight="1">
      <c r="A96" s="170" t="s">
        <v>358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359</v>
      </c>
      <c r="B98" s="169" t="s">
        <v>121</v>
      </c>
      <c r="C98" s="1"/>
      <c r="D98" s="1"/>
      <c r="E98" s="1"/>
      <c r="F98" s="164" t="s">
        <v>359</v>
      </c>
      <c r="G98" s="169" t="s">
        <v>121</v>
      </c>
      <c r="H98" s="1"/>
      <c r="I98" s="1"/>
      <c r="J98" s="1"/>
    </row>
    <row r="99" spans="1:16" s="127" customFormat="1" ht="15" customHeight="1">
      <c r="A99" s="170" t="s">
        <v>360</v>
      </c>
      <c r="B99" s="1"/>
      <c r="C99" s="1"/>
      <c r="D99" s="1"/>
      <c r="E99" s="1"/>
      <c r="F99" s="170" t="s">
        <v>361</v>
      </c>
      <c r="G99" s="1"/>
      <c r="H99" s="1"/>
      <c r="I99" s="1"/>
      <c r="J99" s="1"/>
    </row>
    <row r="100" spans="1:16" s="127" customFormat="1" ht="15" customHeight="1">
      <c r="A100" s="1" t="s">
        <v>362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363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364</v>
      </c>
      <c r="G103" s="169" t="s">
        <v>158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365</v>
      </c>
      <c r="G104" s="1" t="s">
        <v>366</v>
      </c>
      <c r="H104" s="1"/>
      <c r="I104" s="1"/>
      <c r="J104" s="1"/>
    </row>
    <row r="105" spans="1:16" s="127" customFormat="1" ht="15" customHeight="1">
      <c r="F105" s="1" t="s">
        <v>367</v>
      </c>
      <c r="G105" s="1" t="s">
        <v>368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I37:J37"/>
    <mergeCell ref="A38:A39"/>
    <mergeCell ref="B38:C39"/>
    <mergeCell ref="F38:G39"/>
    <mergeCell ref="F37:G37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11:J11"/>
    <mergeCell ref="A12:A13"/>
    <mergeCell ref="B12:C13"/>
    <mergeCell ref="F12:G13"/>
    <mergeCell ref="F24:G24"/>
    <mergeCell ref="I24:J24"/>
    <mergeCell ref="A25:A26"/>
    <mergeCell ref="B25:C26"/>
    <mergeCell ref="A27:A35"/>
    <mergeCell ref="A14:A22"/>
    <mergeCell ref="F11:G11"/>
    <mergeCell ref="F25:G26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3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8" t="s">
        <v>651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370</v>
      </c>
      <c r="B10" s="201" t="s">
        <v>652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653</v>
      </c>
      <c r="J11" s="228" t="s">
        <v>654</v>
      </c>
    </row>
    <row r="12" spans="1:206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374</v>
      </c>
      <c r="G12" s="384"/>
      <c r="H12" s="195" t="s">
        <v>375</v>
      </c>
      <c r="I12" s="232" t="s">
        <v>655</v>
      </c>
      <c r="J12" s="247" t="s">
        <v>656</v>
      </c>
    </row>
    <row r="13" spans="1:206" s="127" customFormat="1" ht="15" customHeight="1">
      <c r="A13" s="381"/>
      <c r="B13" s="365"/>
      <c r="C13" s="366"/>
      <c r="D13" s="140" t="s">
        <v>277</v>
      </c>
      <c r="E13" s="209" t="s">
        <v>279</v>
      </c>
      <c r="F13" s="383"/>
      <c r="G13" s="384"/>
      <c r="H13" s="231" t="s">
        <v>279</v>
      </c>
      <c r="I13" s="232" t="s">
        <v>657</v>
      </c>
      <c r="J13" s="233" t="s">
        <v>658</v>
      </c>
      <c r="M13" s="14"/>
    </row>
    <row r="14" spans="1:206" s="127" customFormat="1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659</v>
      </c>
      <c r="G14" s="143" t="s">
        <v>660</v>
      </c>
      <c r="H14" s="144">
        <v>45820</v>
      </c>
      <c r="I14" s="144">
        <f>H14+5</f>
        <v>45825</v>
      </c>
      <c r="J14" s="186">
        <f>H14+6</f>
        <v>45826</v>
      </c>
      <c r="M14" s="14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F15" s="142" t="s">
        <v>661</v>
      </c>
      <c r="G15" s="143" t="s">
        <v>662</v>
      </c>
      <c r="H15" s="144">
        <f t="shared" ref="H15:H22" si="2">H14+7</f>
        <v>45827</v>
      </c>
      <c r="I15" s="144">
        <f t="shared" ref="I15" si="3">H15+5</f>
        <v>45832</v>
      </c>
      <c r="J15" s="186">
        <f t="shared" ref="J15" si="4">H15+6</f>
        <v>45833</v>
      </c>
      <c r="M15" s="14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F16" s="142" t="s">
        <v>659</v>
      </c>
      <c r="G16" s="143" t="s">
        <v>663</v>
      </c>
      <c r="H16" s="144">
        <f t="shared" si="2"/>
        <v>45834</v>
      </c>
      <c r="I16" s="144">
        <f t="shared" ref="I16:I21" si="5">H16+5</f>
        <v>45839</v>
      </c>
      <c r="J16" s="186">
        <f t="shared" ref="J16:J21" si="6">H16+6</f>
        <v>45840</v>
      </c>
      <c r="M16" s="14"/>
    </row>
    <row r="17" spans="1:13" s="127" customFormat="1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F17" s="142" t="s">
        <v>661</v>
      </c>
      <c r="G17" s="143" t="s">
        <v>664</v>
      </c>
      <c r="H17" s="144">
        <f t="shared" si="2"/>
        <v>45841</v>
      </c>
      <c r="I17" s="144">
        <f t="shared" si="5"/>
        <v>45846</v>
      </c>
      <c r="J17" s="186">
        <f t="shared" si="6"/>
        <v>45847</v>
      </c>
      <c r="M17" s="14"/>
    </row>
    <row r="18" spans="1:13" s="127" customFormat="1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F18" s="142" t="s">
        <v>659</v>
      </c>
      <c r="G18" s="143" t="s">
        <v>602</v>
      </c>
      <c r="H18" s="144">
        <f t="shared" si="2"/>
        <v>45848</v>
      </c>
      <c r="I18" s="144">
        <f t="shared" si="5"/>
        <v>45853</v>
      </c>
      <c r="J18" s="186">
        <f t="shared" si="6"/>
        <v>45854</v>
      </c>
      <c r="M18" s="14"/>
    </row>
    <row r="19" spans="1:13" s="127" customFormat="1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F19" s="142" t="s">
        <v>661</v>
      </c>
      <c r="G19" s="143" t="s">
        <v>665</v>
      </c>
      <c r="H19" s="144">
        <f t="shared" si="2"/>
        <v>45855</v>
      </c>
      <c r="I19" s="144">
        <f t="shared" si="5"/>
        <v>45860</v>
      </c>
      <c r="J19" s="186">
        <f t="shared" si="6"/>
        <v>45861</v>
      </c>
      <c r="M19" s="14"/>
    </row>
    <row r="20" spans="1:13" s="127" customFormat="1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F20" s="142" t="s">
        <v>659</v>
      </c>
      <c r="G20" s="143" t="s">
        <v>605</v>
      </c>
      <c r="H20" s="144">
        <f t="shared" si="2"/>
        <v>45862</v>
      </c>
      <c r="I20" s="144">
        <f t="shared" si="5"/>
        <v>45867</v>
      </c>
      <c r="J20" s="186">
        <f t="shared" si="6"/>
        <v>45868</v>
      </c>
      <c r="M20" s="14"/>
    </row>
    <row r="21" spans="1:13" s="127" customFormat="1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F21" s="142" t="s">
        <v>661</v>
      </c>
      <c r="G21" s="143" t="s">
        <v>666</v>
      </c>
      <c r="H21" s="144">
        <f t="shared" si="2"/>
        <v>45869</v>
      </c>
      <c r="I21" s="144">
        <f t="shared" si="5"/>
        <v>45874</v>
      </c>
      <c r="J21" s="186">
        <f t="shared" si="6"/>
        <v>45875</v>
      </c>
      <c r="M21" s="14"/>
    </row>
    <row r="22" spans="1:13" s="127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659</v>
      </c>
      <c r="G22" s="148" t="s">
        <v>604</v>
      </c>
      <c r="H22" s="149">
        <f t="shared" si="2"/>
        <v>45876</v>
      </c>
      <c r="I22" s="149">
        <f t="shared" ref="I22" si="7">H22+5</f>
        <v>45881</v>
      </c>
      <c r="J22" s="148">
        <f t="shared" ref="J22" si="8">H22+6</f>
        <v>45882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27" t="s">
        <v>653</v>
      </c>
      <c r="J24" s="228" t="s">
        <v>654</v>
      </c>
    </row>
    <row r="25" spans="1:13" s="14" customFormat="1" ht="15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83" t="s">
        <v>374</v>
      </c>
      <c r="G25" s="384"/>
      <c r="H25" s="195" t="s">
        <v>375</v>
      </c>
      <c r="I25" s="232" t="s">
        <v>655</v>
      </c>
      <c r="J25" s="247" t="s">
        <v>656</v>
      </c>
    </row>
    <row r="26" spans="1:13" s="14" customFormat="1" ht="15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32" t="s">
        <v>657</v>
      </c>
      <c r="J26" s="233" t="s">
        <v>658</v>
      </c>
    </row>
    <row r="27" spans="1:13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 t="shared" ref="E27:E35" si="9">D27+3</f>
        <v>45815</v>
      </c>
      <c r="F27" s="142" t="s">
        <v>659</v>
      </c>
      <c r="G27" s="143" t="s">
        <v>660</v>
      </c>
      <c r="H27" s="144">
        <v>45820</v>
      </c>
      <c r="I27" s="144">
        <f t="shared" ref="I27:I29" si="10">H27+5</f>
        <v>45825</v>
      </c>
      <c r="J27" s="186">
        <f t="shared" ref="J27:J29" si="11">H27+6</f>
        <v>45826</v>
      </c>
    </row>
    <row r="28" spans="1:13" s="14" customFormat="1" ht="15" customHeight="1">
      <c r="A28" s="358"/>
      <c r="B28" s="273" t="s">
        <v>309</v>
      </c>
      <c r="C28" s="186" t="s">
        <v>308</v>
      </c>
      <c r="D28" s="142">
        <f t="shared" ref="D28:D34" si="12">D27+7</f>
        <v>45819</v>
      </c>
      <c r="E28" s="143">
        <f t="shared" si="9"/>
        <v>45822</v>
      </c>
      <c r="F28" s="142" t="s">
        <v>661</v>
      </c>
      <c r="G28" s="143" t="s">
        <v>662</v>
      </c>
      <c r="H28" s="144">
        <f t="shared" ref="H28:H29" si="13">H27+7</f>
        <v>45827</v>
      </c>
      <c r="I28" s="144">
        <f t="shared" si="10"/>
        <v>45832</v>
      </c>
      <c r="J28" s="186">
        <f t="shared" si="11"/>
        <v>45833</v>
      </c>
    </row>
    <row r="29" spans="1:13" s="14" customFormat="1" ht="15" customHeight="1">
      <c r="A29" s="358"/>
      <c r="B29" s="273" t="s">
        <v>310</v>
      </c>
      <c r="C29" s="186" t="s">
        <v>311</v>
      </c>
      <c r="D29" s="142">
        <f t="shared" si="12"/>
        <v>45826</v>
      </c>
      <c r="E29" s="143">
        <f t="shared" si="9"/>
        <v>45829</v>
      </c>
      <c r="F29" s="142" t="s">
        <v>659</v>
      </c>
      <c r="G29" s="143" t="s">
        <v>663</v>
      </c>
      <c r="H29" s="144">
        <f t="shared" si="13"/>
        <v>45834</v>
      </c>
      <c r="I29" s="144">
        <f t="shared" si="10"/>
        <v>45839</v>
      </c>
      <c r="J29" s="186">
        <f t="shared" si="11"/>
        <v>45840</v>
      </c>
    </row>
    <row r="30" spans="1:13" s="14" customFormat="1" ht="15" customHeight="1">
      <c r="A30" s="358"/>
      <c r="B30" s="273" t="s">
        <v>307</v>
      </c>
      <c r="C30" s="186" t="s">
        <v>312</v>
      </c>
      <c r="D30" s="142">
        <f t="shared" si="12"/>
        <v>45833</v>
      </c>
      <c r="E30" s="143">
        <f t="shared" si="9"/>
        <v>45836</v>
      </c>
      <c r="F30" s="142" t="s">
        <v>661</v>
      </c>
      <c r="G30" s="143" t="s">
        <v>664</v>
      </c>
      <c r="H30" s="144">
        <f t="shared" ref="H30:H34" si="14">H29+7</f>
        <v>45841</v>
      </c>
      <c r="I30" s="144">
        <f t="shared" ref="I30:I35" si="15">H30+5</f>
        <v>45846</v>
      </c>
      <c r="J30" s="186">
        <f t="shared" ref="J30:J35" si="16">H30+6</f>
        <v>45847</v>
      </c>
    </row>
    <row r="31" spans="1:13" s="14" customFormat="1" ht="15" customHeight="1">
      <c r="A31" s="358"/>
      <c r="B31" s="273" t="s">
        <v>309</v>
      </c>
      <c r="C31" s="186" t="s">
        <v>312</v>
      </c>
      <c r="D31" s="142">
        <f t="shared" si="12"/>
        <v>45840</v>
      </c>
      <c r="E31" s="143">
        <f t="shared" si="9"/>
        <v>45843</v>
      </c>
      <c r="F31" s="142" t="s">
        <v>659</v>
      </c>
      <c r="G31" s="143" t="s">
        <v>602</v>
      </c>
      <c r="H31" s="144">
        <f t="shared" si="14"/>
        <v>45848</v>
      </c>
      <c r="I31" s="144">
        <f t="shared" si="15"/>
        <v>45853</v>
      </c>
      <c r="J31" s="186">
        <f t="shared" si="16"/>
        <v>45854</v>
      </c>
    </row>
    <row r="32" spans="1:13" s="14" customFormat="1" ht="15" customHeight="1">
      <c r="A32" s="358"/>
      <c r="B32" s="273" t="s">
        <v>310</v>
      </c>
      <c r="C32" s="186" t="s">
        <v>313</v>
      </c>
      <c r="D32" s="142">
        <f t="shared" si="12"/>
        <v>45847</v>
      </c>
      <c r="E32" s="143">
        <f t="shared" si="9"/>
        <v>45850</v>
      </c>
      <c r="F32" s="142" t="s">
        <v>661</v>
      </c>
      <c r="G32" s="143" t="s">
        <v>665</v>
      </c>
      <c r="H32" s="144">
        <f t="shared" si="14"/>
        <v>45855</v>
      </c>
      <c r="I32" s="144">
        <f t="shared" si="15"/>
        <v>45860</v>
      </c>
      <c r="J32" s="186">
        <f t="shared" si="16"/>
        <v>45861</v>
      </c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12"/>
        <v>45854</v>
      </c>
      <c r="E33" s="143">
        <f t="shared" si="9"/>
        <v>45857</v>
      </c>
      <c r="F33" s="142" t="s">
        <v>659</v>
      </c>
      <c r="G33" s="143" t="s">
        <v>605</v>
      </c>
      <c r="H33" s="144">
        <f t="shared" si="14"/>
        <v>45862</v>
      </c>
      <c r="I33" s="144">
        <f t="shared" si="15"/>
        <v>45867</v>
      </c>
      <c r="J33" s="186">
        <f t="shared" si="16"/>
        <v>45868</v>
      </c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12"/>
        <v>45861</v>
      </c>
      <c r="E34" s="143">
        <f t="shared" si="9"/>
        <v>45864</v>
      </c>
      <c r="F34" s="142" t="s">
        <v>661</v>
      </c>
      <c r="G34" s="143" t="s">
        <v>666</v>
      </c>
      <c r="H34" s="144">
        <f t="shared" si="14"/>
        <v>45869</v>
      </c>
      <c r="I34" s="144">
        <f t="shared" si="15"/>
        <v>45874</v>
      </c>
      <c r="J34" s="186">
        <f t="shared" si="16"/>
        <v>45875</v>
      </c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 t="shared" si="9"/>
        <v>45871</v>
      </c>
      <c r="F35" s="147" t="s">
        <v>659</v>
      </c>
      <c r="G35" s="148" t="s">
        <v>604</v>
      </c>
      <c r="H35" s="149">
        <f>H34+7</f>
        <v>45876</v>
      </c>
      <c r="I35" s="149">
        <f t="shared" si="15"/>
        <v>45881</v>
      </c>
      <c r="J35" s="148">
        <f t="shared" si="16"/>
        <v>45882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319</v>
      </c>
      <c r="F37" s="385"/>
      <c r="G37" s="386"/>
      <c r="H37" s="133" t="s">
        <v>268</v>
      </c>
      <c r="I37" s="227" t="s">
        <v>653</v>
      </c>
      <c r="J37" s="228" t="s">
        <v>654</v>
      </c>
      <c r="K37" s="14"/>
    </row>
    <row r="38" spans="1:16379" s="127" customFormat="1" ht="15" customHeight="1">
      <c r="A38" s="361" t="s">
        <v>272</v>
      </c>
      <c r="B38" s="363"/>
      <c r="C38" s="364"/>
      <c r="D38" s="136" t="s">
        <v>273</v>
      </c>
      <c r="E38" s="139" t="s">
        <v>300</v>
      </c>
      <c r="F38" s="383" t="s">
        <v>374</v>
      </c>
      <c r="G38" s="384"/>
      <c r="H38" s="195" t="s">
        <v>273</v>
      </c>
      <c r="I38" s="232" t="s">
        <v>597</v>
      </c>
      <c r="J38" s="232" t="s">
        <v>598</v>
      </c>
      <c r="K38" s="14"/>
    </row>
    <row r="39" spans="1:16379" s="127" customFormat="1" ht="15" customHeight="1">
      <c r="A39" s="362"/>
      <c r="B39" s="365"/>
      <c r="C39" s="366"/>
      <c r="D39" s="140" t="s">
        <v>59</v>
      </c>
      <c r="E39" s="155" t="s">
        <v>325</v>
      </c>
      <c r="F39" s="383"/>
      <c r="G39" s="384"/>
      <c r="H39" s="231" t="s">
        <v>278</v>
      </c>
      <c r="I39" s="232" t="s">
        <v>657</v>
      </c>
      <c r="J39" s="233" t="s">
        <v>658</v>
      </c>
      <c r="K39" s="14"/>
    </row>
    <row r="40" spans="1:16379" s="127" customFormat="1" ht="15" customHeight="1">
      <c r="A40" s="357" t="s">
        <v>57</v>
      </c>
      <c r="B40" s="142" t="s">
        <v>328</v>
      </c>
      <c r="C40" s="143" t="s">
        <v>291</v>
      </c>
      <c r="D40" s="144">
        <v>45811</v>
      </c>
      <c r="E40" s="186">
        <f t="shared" ref="E40:E47" si="17">D40+3</f>
        <v>45814</v>
      </c>
      <c r="F40" s="142" t="s">
        <v>460</v>
      </c>
      <c r="G40" s="143"/>
      <c r="H40" s="144">
        <v>45817</v>
      </c>
      <c r="I40" s="144">
        <f t="shared" ref="I40:I42" si="18">H40+5</f>
        <v>45822</v>
      </c>
      <c r="J40" s="186">
        <f t="shared" ref="J40:J42" si="19">H40+6</f>
        <v>45823</v>
      </c>
      <c r="K40" s="14"/>
    </row>
    <row r="41" spans="1:16379" s="127" customFormat="1" ht="15" customHeight="1">
      <c r="A41" s="358"/>
      <c r="B41" s="142" t="s">
        <v>329</v>
      </c>
      <c r="C41" s="186" t="s">
        <v>330</v>
      </c>
      <c r="D41" s="144">
        <f t="shared" ref="D41:D48" si="20">D40+7</f>
        <v>45818</v>
      </c>
      <c r="E41" s="186">
        <f t="shared" si="17"/>
        <v>45821</v>
      </c>
      <c r="F41" s="142" t="s">
        <v>459</v>
      </c>
      <c r="G41" s="143"/>
      <c r="H41" s="144">
        <f t="shared" ref="H41:H48" si="21">H40+7</f>
        <v>45824</v>
      </c>
      <c r="I41" s="144">
        <f t="shared" si="18"/>
        <v>45829</v>
      </c>
      <c r="J41" s="186">
        <f t="shared" si="19"/>
        <v>45830</v>
      </c>
      <c r="K41" s="14"/>
    </row>
    <row r="42" spans="1:16379" s="127" customFormat="1" ht="15" customHeight="1">
      <c r="A42" s="358"/>
      <c r="B42" s="142" t="s">
        <v>328</v>
      </c>
      <c r="C42" s="186" t="s">
        <v>308</v>
      </c>
      <c r="D42" s="144">
        <f t="shared" si="20"/>
        <v>45825</v>
      </c>
      <c r="E42" s="186">
        <f t="shared" si="17"/>
        <v>45828</v>
      </c>
      <c r="F42" s="142" t="s">
        <v>460</v>
      </c>
      <c r="G42" s="143"/>
      <c r="H42" s="144">
        <f t="shared" si="21"/>
        <v>45831</v>
      </c>
      <c r="I42" s="144">
        <f t="shared" si="18"/>
        <v>45836</v>
      </c>
      <c r="J42" s="186">
        <f t="shared" si="19"/>
        <v>45837</v>
      </c>
      <c r="K42" s="14"/>
    </row>
    <row r="43" spans="1:16379" s="127" customFormat="1" ht="15" customHeight="1">
      <c r="A43" s="358"/>
      <c r="B43" s="142" t="s">
        <v>329</v>
      </c>
      <c r="C43" s="186" t="s">
        <v>331</v>
      </c>
      <c r="D43" s="144">
        <f t="shared" si="20"/>
        <v>45832</v>
      </c>
      <c r="E43" s="186">
        <f t="shared" si="17"/>
        <v>45835</v>
      </c>
      <c r="F43" s="142" t="s">
        <v>459</v>
      </c>
      <c r="G43" s="143"/>
      <c r="H43" s="144">
        <f t="shared" si="21"/>
        <v>45838</v>
      </c>
      <c r="I43" s="144">
        <f t="shared" ref="I43:I47" si="22">H43+5</f>
        <v>45843</v>
      </c>
      <c r="J43" s="186">
        <f t="shared" ref="J43:J47" si="23">H43+6</f>
        <v>45844</v>
      </c>
      <c r="K43" s="14"/>
    </row>
    <row r="44" spans="1:16379" s="127" customFormat="1" ht="15" customHeight="1">
      <c r="A44" s="358"/>
      <c r="B44" s="142" t="s">
        <v>328</v>
      </c>
      <c r="C44" s="186" t="s">
        <v>312</v>
      </c>
      <c r="D44" s="144">
        <f t="shared" si="20"/>
        <v>45839</v>
      </c>
      <c r="E44" s="186">
        <f t="shared" si="17"/>
        <v>45842</v>
      </c>
      <c r="F44" s="142" t="s">
        <v>460</v>
      </c>
      <c r="G44" s="143"/>
      <c r="H44" s="144">
        <f t="shared" si="21"/>
        <v>45845</v>
      </c>
      <c r="I44" s="144">
        <f t="shared" si="22"/>
        <v>45850</v>
      </c>
      <c r="J44" s="186">
        <f t="shared" si="23"/>
        <v>45851</v>
      </c>
      <c r="K44" s="14"/>
    </row>
    <row r="45" spans="1:16379" s="127" customFormat="1" ht="15" customHeight="1">
      <c r="A45" s="358"/>
      <c r="B45" s="142" t="s">
        <v>329</v>
      </c>
      <c r="C45" s="186" t="s">
        <v>332</v>
      </c>
      <c r="D45" s="144">
        <f t="shared" si="20"/>
        <v>45846</v>
      </c>
      <c r="E45" s="186">
        <f t="shared" si="17"/>
        <v>45849</v>
      </c>
      <c r="F45" s="142" t="s">
        <v>459</v>
      </c>
      <c r="G45" s="143"/>
      <c r="H45" s="144">
        <f t="shared" si="21"/>
        <v>45852</v>
      </c>
      <c r="I45" s="144">
        <f t="shared" si="22"/>
        <v>45857</v>
      </c>
      <c r="J45" s="186">
        <f t="shared" si="23"/>
        <v>45858</v>
      </c>
      <c r="K45" s="14"/>
    </row>
    <row r="46" spans="1:16379" s="127" customFormat="1" ht="15" customHeight="1">
      <c r="A46" s="358"/>
      <c r="B46" s="142" t="s">
        <v>328</v>
      </c>
      <c r="C46" s="186" t="s">
        <v>314</v>
      </c>
      <c r="D46" s="144">
        <f t="shared" si="20"/>
        <v>45853</v>
      </c>
      <c r="E46" s="186">
        <f t="shared" si="17"/>
        <v>45856</v>
      </c>
      <c r="F46" s="142" t="s">
        <v>460</v>
      </c>
      <c r="G46" s="143"/>
      <c r="H46" s="144">
        <f t="shared" si="21"/>
        <v>45859</v>
      </c>
      <c r="I46" s="144">
        <f t="shared" si="22"/>
        <v>45864</v>
      </c>
      <c r="J46" s="186">
        <f t="shared" si="23"/>
        <v>45865</v>
      </c>
      <c r="K46" s="14"/>
    </row>
    <row r="47" spans="1:16379" s="127" customFormat="1" ht="15" customHeight="1">
      <c r="A47" s="358"/>
      <c r="B47" s="142" t="s">
        <v>329</v>
      </c>
      <c r="C47" s="186" t="s">
        <v>333</v>
      </c>
      <c r="D47" s="144">
        <f t="shared" si="20"/>
        <v>45860</v>
      </c>
      <c r="E47" s="186">
        <f t="shared" si="17"/>
        <v>45863</v>
      </c>
      <c r="F47" s="142" t="s">
        <v>460</v>
      </c>
      <c r="G47" s="143"/>
      <c r="H47" s="144">
        <f t="shared" si="21"/>
        <v>45866</v>
      </c>
      <c r="I47" s="144">
        <f t="shared" si="22"/>
        <v>45871</v>
      </c>
      <c r="J47" s="186">
        <f t="shared" si="23"/>
        <v>45872</v>
      </c>
      <c r="K47" s="14"/>
    </row>
    <row r="48" spans="1:16379" s="127" customFormat="1" ht="15" customHeight="1" thickBot="1">
      <c r="A48" s="359"/>
      <c r="B48" s="147" t="s">
        <v>328</v>
      </c>
      <c r="C48" s="148" t="s">
        <v>311</v>
      </c>
      <c r="D48" s="149">
        <f t="shared" si="20"/>
        <v>45867</v>
      </c>
      <c r="E48" s="148">
        <f>D48+3</f>
        <v>45870</v>
      </c>
      <c r="F48" s="147" t="s">
        <v>460</v>
      </c>
      <c r="G48" s="148"/>
      <c r="H48" s="149">
        <f t="shared" si="21"/>
        <v>45873</v>
      </c>
      <c r="I48" s="149">
        <f>H48+5</f>
        <v>45878</v>
      </c>
      <c r="J48" s="148">
        <f>H48+6</f>
        <v>45879</v>
      </c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667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334</v>
      </c>
      <c r="K52" s="157"/>
      <c r="L52" s="157"/>
      <c r="M52" s="157"/>
    </row>
    <row r="53" spans="1:206" s="156" customFormat="1" ht="15" customHeight="1">
      <c r="A53" s="360" t="s">
        <v>335</v>
      </c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360"/>
      <c r="B54" s="360"/>
      <c r="C54" s="360"/>
      <c r="D54" s="360"/>
      <c r="E54" s="360"/>
      <c r="F54" s="360"/>
      <c r="G54" s="360"/>
      <c r="H54" s="360"/>
      <c r="I54" s="158"/>
      <c r="J54" s="159"/>
    </row>
    <row r="55" spans="1:206" s="156" customFormat="1" ht="15" customHeight="1">
      <c r="A55" s="156" t="s">
        <v>336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337</v>
      </c>
      <c r="B57" s="43"/>
      <c r="C57" s="43"/>
      <c r="D57" s="43"/>
      <c r="E57" s="43"/>
      <c r="F57" s="164" t="s">
        <v>338</v>
      </c>
      <c r="G57" s="162"/>
      <c r="H57" s="162"/>
      <c r="I57" s="162"/>
      <c r="J57" s="163"/>
    </row>
    <row r="58" spans="1:206" s="127" customFormat="1" ht="15" customHeight="1">
      <c r="A58" s="165" t="s">
        <v>339</v>
      </c>
      <c r="B58" s="1"/>
      <c r="C58" s="1"/>
      <c r="D58" s="1"/>
      <c r="E58" s="166"/>
      <c r="F58" s="1" t="s">
        <v>340</v>
      </c>
      <c r="G58" s="162"/>
      <c r="H58" s="162"/>
      <c r="I58" s="162"/>
      <c r="J58" s="163"/>
    </row>
    <row r="59" spans="1:206" s="127" customFormat="1" ht="15" customHeight="1">
      <c r="A59" s="1" t="s">
        <v>341</v>
      </c>
      <c r="B59" s="1"/>
      <c r="C59" s="1"/>
      <c r="D59" s="1"/>
      <c r="E59" s="166"/>
      <c r="F59" s="1" t="s">
        <v>342</v>
      </c>
      <c r="G59" s="162"/>
      <c r="H59" s="162"/>
      <c r="I59" s="162"/>
      <c r="J59" s="163"/>
    </row>
    <row r="60" spans="1:206" s="127" customFormat="1" ht="15" customHeight="1">
      <c r="A60" s="1" t="s">
        <v>343</v>
      </c>
      <c r="B60" s="1"/>
      <c r="C60" s="1"/>
      <c r="D60" s="166"/>
      <c r="E60" s="166"/>
      <c r="F60" s="1" t="s">
        <v>343</v>
      </c>
      <c r="G60" s="162"/>
      <c r="H60" s="162"/>
      <c r="I60" s="162"/>
      <c r="J60" s="163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62"/>
      <c r="J61" s="163"/>
    </row>
    <row r="62" spans="1:206" s="127" customFormat="1" ht="15" customHeight="1">
      <c r="A62" s="164" t="s">
        <v>344</v>
      </c>
      <c r="B62" s="43"/>
      <c r="C62" s="1"/>
      <c r="D62" s="1"/>
      <c r="E62" s="1"/>
      <c r="F62" s="164" t="s">
        <v>344</v>
      </c>
      <c r="G62" s="162"/>
      <c r="H62" s="162"/>
      <c r="I62" s="162"/>
      <c r="J62" s="163"/>
    </row>
    <row r="63" spans="1:206" s="127" customFormat="1" ht="15" customHeight="1">
      <c r="A63" s="1" t="s">
        <v>345</v>
      </c>
      <c r="B63" s="1" t="s">
        <v>346</v>
      </c>
      <c r="C63" s="1"/>
      <c r="D63" s="1"/>
      <c r="E63" s="1"/>
      <c r="F63" s="1" t="s">
        <v>347</v>
      </c>
      <c r="G63" s="1" t="s">
        <v>348</v>
      </c>
      <c r="H63" s="1"/>
      <c r="I63" s="162"/>
      <c r="J63" s="163"/>
    </row>
    <row r="64" spans="1:206" s="127" customFormat="1" ht="15" customHeight="1">
      <c r="A64" s="1" t="s">
        <v>349</v>
      </c>
      <c r="B64" s="1" t="s">
        <v>350</v>
      </c>
      <c r="C64" s="1"/>
      <c r="D64" s="1"/>
      <c r="E64" s="1"/>
      <c r="F64" s="1"/>
      <c r="G64" s="162"/>
      <c r="H64" s="162"/>
      <c r="I64" s="162"/>
      <c r="J64" s="163"/>
    </row>
    <row r="65" spans="1:10" s="127" customFormat="1" ht="15" customHeight="1">
      <c r="A65" s="1" t="s">
        <v>351</v>
      </c>
      <c r="B65" s="1" t="s">
        <v>352</v>
      </c>
      <c r="C65" s="1"/>
      <c r="D65" s="1"/>
      <c r="E65" s="1"/>
      <c r="H65" s="167"/>
      <c r="I65" s="167"/>
      <c r="J65" s="167"/>
    </row>
    <row r="66" spans="1:10" s="127" customFormat="1" ht="15" customHeight="1">
      <c r="A66" s="1"/>
      <c r="B66" s="1"/>
      <c r="C66" s="1"/>
      <c r="D66" s="1"/>
      <c r="E66" s="1"/>
      <c r="G66" s="168"/>
      <c r="H66" s="168"/>
    </row>
    <row r="67" spans="1:10" s="127" customFormat="1" ht="15" customHeight="1">
      <c r="A67" s="164" t="s">
        <v>353</v>
      </c>
      <c r="B67" s="169" t="s">
        <v>109</v>
      </c>
      <c r="C67" s="1"/>
      <c r="D67" s="1"/>
      <c r="E67" s="1"/>
      <c r="F67" s="164" t="s">
        <v>353</v>
      </c>
      <c r="G67" s="169" t="s">
        <v>109</v>
      </c>
      <c r="H67" s="168"/>
    </row>
    <row r="68" spans="1:10" s="127" customFormat="1" ht="15" customHeight="1">
      <c r="A68" s="170" t="s">
        <v>354</v>
      </c>
      <c r="B68" s="1"/>
      <c r="C68" s="1"/>
      <c r="D68" s="1"/>
      <c r="E68" s="1"/>
      <c r="F68" s="1" t="s">
        <v>355</v>
      </c>
      <c r="G68" s="1"/>
      <c r="H68" s="168"/>
    </row>
    <row r="69" spans="1:10" s="127" customFormat="1" ht="15" customHeight="1">
      <c r="A69" s="170" t="s">
        <v>356</v>
      </c>
      <c r="B69" s="169"/>
      <c r="C69" s="1"/>
      <c r="D69" s="1"/>
      <c r="E69" s="1"/>
      <c r="F69" s="1" t="s">
        <v>357</v>
      </c>
      <c r="G69" s="1"/>
      <c r="H69" s="168"/>
      <c r="I69" s="1"/>
      <c r="J69" s="1"/>
    </row>
    <row r="70" spans="1:10" s="127" customFormat="1" ht="15" customHeight="1">
      <c r="A70" s="170" t="s">
        <v>358</v>
      </c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70"/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64" t="s">
        <v>359</v>
      </c>
      <c r="B72" s="169" t="s">
        <v>121</v>
      </c>
      <c r="C72" s="1"/>
      <c r="D72" s="1"/>
      <c r="E72" s="1"/>
      <c r="F72" s="164" t="s">
        <v>359</v>
      </c>
      <c r="G72" s="169" t="s">
        <v>121</v>
      </c>
      <c r="H72" s="1"/>
      <c r="I72" s="1"/>
      <c r="J72" s="1"/>
    </row>
    <row r="73" spans="1:10" s="127" customFormat="1" ht="15" customHeight="1">
      <c r="A73" s="170" t="s">
        <v>360</v>
      </c>
      <c r="B73" s="1"/>
      <c r="C73" s="1"/>
      <c r="D73" s="1"/>
      <c r="E73" s="1"/>
      <c r="F73" s="170" t="s">
        <v>361</v>
      </c>
      <c r="G73" s="1"/>
      <c r="H73" s="1"/>
      <c r="I73" s="1"/>
      <c r="J73" s="1"/>
    </row>
    <row r="74" spans="1:10" s="127" customFormat="1" ht="15" customHeight="1">
      <c r="A74" s="1" t="s">
        <v>362</v>
      </c>
      <c r="B74" s="1"/>
      <c r="C74" s="1"/>
      <c r="D74" s="1"/>
      <c r="E74" s="1"/>
      <c r="H74" s="1"/>
      <c r="I74" s="1"/>
      <c r="J74" s="1"/>
    </row>
    <row r="75" spans="1:10" s="127" customFormat="1" ht="15" customHeight="1">
      <c r="A75" s="170" t="s">
        <v>363</v>
      </c>
      <c r="B75" s="1"/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F77" s="164" t="s">
        <v>364</v>
      </c>
      <c r="G77" s="169" t="s">
        <v>158</v>
      </c>
      <c r="H77" s="1"/>
      <c r="I77" s="1"/>
      <c r="J77" s="1"/>
    </row>
    <row r="78" spans="1:10" s="127" customFormat="1" ht="15" customHeight="1">
      <c r="C78" s="1"/>
      <c r="D78" s="1"/>
      <c r="E78" s="1"/>
      <c r="F78" s="1" t="s">
        <v>365</v>
      </c>
      <c r="G78" s="1" t="s">
        <v>366</v>
      </c>
      <c r="H78" s="1"/>
      <c r="I78" s="1"/>
      <c r="J78" s="1"/>
    </row>
    <row r="79" spans="1:10" s="127" customFormat="1" ht="15" customHeight="1">
      <c r="F79" s="1" t="s">
        <v>367</v>
      </c>
      <c r="G79" s="1" t="s">
        <v>368</v>
      </c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23">
    <mergeCell ref="A27:A35"/>
    <mergeCell ref="A14:A22"/>
    <mergeCell ref="F24:G24"/>
    <mergeCell ref="A25:A26"/>
    <mergeCell ref="B25:C26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  <mergeCell ref="A53:H54"/>
    <mergeCell ref="A40:A48"/>
    <mergeCell ref="F37:G37"/>
    <mergeCell ref="A38:A39"/>
    <mergeCell ref="B38:C39"/>
    <mergeCell ref="F38:G39"/>
  </mergeCells>
  <hyperlinks>
    <hyperlink ref="A2" location="MENU!A1" display="BACK TO MENU" xr:uid="{4FC87CB9-E3C9-480F-B453-D8B51A303DD9}"/>
    <hyperlink ref="A60" r:id="rId1" display="http://www.tslines.com/" xr:uid="{A06450CF-103F-47A4-82D2-D448C287DEC2}"/>
    <hyperlink ref="F60" r:id="rId2" display="http://www.tslines.com/" xr:uid="{1C39B3E3-E3D8-446B-BFC9-CE36016E488F}"/>
    <hyperlink ref="G72" r:id="rId3" xr:uid="{EA5F4F57-6026-4315-864D-13BB9A8F2A50}"/>
    <hyperlink ref="G77" r:id="rId4" xr:uid="{224D943F-9087-49AC-B952-5D113E79BC4B}"/>
    <hyperlink ref="B72" r:id="rId5" xr:uid="{A34E0305-D183-415B-AB94-B2421757FA9D}"/>
    <hyperlink ref="G67" r:id="rId6" display="mailto:cus.tslhph@tslines.com.vn" xr:uid="{7DE6A192-6A52-405F-AB04-1AA33858FEE2}"/>
    <hyperlink ref="B67" r:id="rId7" display="mailto:cus.tslhph@tslines.com.vn" xr:uid="{EF11DD11-4472-47E4-B24E-C9BEC491ED03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5"/>
  <sheetViews>
    <sheetView zoomScaleNormal="100" workbookViewId="0">
      <selection activeCell="A10" sqref="A10:XFD36"/>
    </sheetView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8" t="s">
        <v>668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hidden="1" customHeight="1" thickBot="1">
      <c r="A10" s="200" t="s">
        <v>370</v>
      </c>
      <c r="B10" s="201" t="s">
        <v>669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hidden="1" customHeight="1">
      <c r="A11" s="184" t="s">
        <v>264</v>
      </c>
      <c r="B11" s="296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670</v>
      </c>
      <c r="J11" s="248" t="s">
        <v>671</v>
      </c>
      <c r="K11" s="249" t="s">
        <v>672</v>
      </c>
    </row>
    <row r="12" spans="1:206" s="127" customFormat="1" ht="15" hidden="1" customHeight="1">
      <c r="A12" s="381" t="s">
        <v>272</v>
      </c>
      <c r="B12" s="410"/>
      <c r="C12" s="364"/>
      <c r="D12" s="136" t="s">
        <v>273</v>
      </c>
      <c r="E12" s="139" t="s">
        <v>274</v>
      </c>
      <c r="F12" s="383" t="s">
        <v>374</v>
      </c>
      <c r="G12" s="384"/>
      <c r="H12" s="195" t="s">
        <v>375</v>
      </c>
      <c r="I12" s="232" t="s">
        <v>673</v>
      </c>
      <c r="J12" s="190" t="s">
        <v>674</v>
      </c>
      <c r="K12" s="191" t="s">
        <v>675</v>
      </c>
    </row>
    <row r="13" spans="1:206" s="127" customFormat="1" ht="15" hidden="1" customHeight="1">
      <c r="A13" s="381"/>
      <c r="B13" s="411"/>
      <c r="C13" s="366"/>
      <c r="D13" s="140" t="s">
        <v>277</v>
      </c>
      <c r="E13" s="209" t="s">
        <v>279</v>
      </c>
      <c r="F13" s="383"/>
      <c r="G13" s="384"/>
      <c r="H13" s="231" t="s">
        <v>279</v>
      </c>
      <c r="I13" s="232" t="s">
        <v>676</v>
      </c>
      <c r="J13" s="190" t="s">
        <v>677</v>
      </c>
      <c r="K13" s="191" t="s">
        <v>678</v>
      </c>
      <c r="M13" s="14"/>
    </row>
    <row r="14" spans="1:206" s="127" customFormat="1" ht="15" hidden="1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679</v>
      </c>
      <c r="G14" s="143" t="s">
        <v>680</v>
      </c>
      <c r="H14" s="144">
        <v>45820</v>
      </c>
      <c r="I14" s="144">
        <f t="shared" ref="I14" si="1">H14+13</f>
        <v>45833</v>
      </c>
      <c r="J14" s="144">
        <f t="shared" ref="J14" si="2">I14+4</f>
        <v>45837</v>
      </c>
      <c r="K14" s="143">
        <f t="shared" ref="K14" si="3">J14+2</f>
        <v>45839</v>
      </c>
      <c r="M14" s="14"/>
    </row>
    <row r="15" spans="1:206" s="127" customFormat="1" ht="15" hidden="1" customHeight="1">
      <c r="A15" s="358"/>
      <c r="B15" s="273" t="s">
        <v>284</v>
      </c>
      <c r="C15" s="186" t="s">
        <v>285</v>
      </c>
      <c r="D15" s="142">
        <f t="shared" ref="D15:D21" si="4">D14+7</f>
        <v>45817</v>
      </c>
      <c r="E15" s="143">
        <f t="shared" si="0"/>
        <v>45819</v>
      </c>
      <c r="F15" s="142" t="s">
        <v>681</v>
      </c>
      <c r="G15" s="143" t="s">
        <v>682</v>
      </c>
      <c r="H15" s="144">
        <f t="shared" ref="H15:H22" si="5">H14+7</f>
        <v>45827</v>
      </c>
      <c r="I15" s="144">
        <f t="shared" ref="I15:I17" si="6">H15+13</f>
        <v>45840</v>
      </c>
      <c r="J15" s="144">
        <f t="shared" ref="J15:J17" si="7">I15+4</f>
        <v>45844</v>
      </c>
      <c r="K15" s="143">
        <f t="shared" ref="K15:K17" si="8">J15+2</f>
        <v>45846</v>
      </c>
      <c r="M15" s="14"/>
    </row>
    <row r="16" spans="1:206" s="127" customFormat="1" ht="15" hidden="1" customHeight="1">
      <c r="A16" s="358"/>
      <c r="B16" s="273" t="s">
        <v>286</v>
      </c>
      <c r="C16" s="186" t="s">
        <v>287</v>
      </c>
      <c r="D16" s="142">
        <f t="shared" si="4"/>
        <v>45824</v>
      </c>
      <c r="E16" s="143">
        <f t="shared" si="0"/>
        <v>45826</v>
      </c>
      <c r="F16" s="142" t="s">
        <v>683</v>
      </c>
      <c r="G16" s="143" t="s">
        <v>684</v>
      </c>
      <c r="H16" s="144">
        <f t="shared" si="5"/>
        <v>45834</v>
      </c>
      <c r="I16" s="144">
        <f t="shared" si="6"/>
        <v>45847</v>
      </c>
      <c r="J16" s="144">
        <f t="shared" si="7"/>
        <v>45851</v>
      </c>
      <c r="K16" s="143">
        <f t="shared" si="8"/>
        <v>45853</v>
      </c>
      <c r="M16" s="14"/>
    </row>
    <row r="17" spans="1:13" s="127" customFormat="1" ht="15" hidden="1" customHeight="1">
      <c r="A17" s="358"/>
      <c r="B17" s="273" t="s">
        <v>282</v>
      </c>
      <c r="C17" s="186" t="s">
        <v>288</v>
      </c>
      <c r="D17" s="142">
        <f t="shared" si="4"/>
        <v>45831</v>
      </c>
      <c r="E17" s="143">
        <f t="shared" si="0"/>
        <v>45833</v>
      </c>
      <c r="F17" s="142" t="s">
        <v>685</v>
      </c>
      <c r="G17" s="143" t="s">
        <v>682</v>
      </c>
      <c r="H17" s="144">
        <f t="shared" si="5"/>
        <v>45841</v>
      </c>
      <c r="I17" s="144">
        <f t="shared" si="6"/>
        <v>45854</v>
      </c>
      <c r="J17" s="144">
        <f t="shared" si="7"/>
        <v>45858</v>
      </c>
      <c r="K17" s="143">
        <f t="shared" si="8"/>
        <v>45860</v>
      </c>
      <c r="M17" s="14"/>
    </row>
    <row r="18" spans="1:13" s="127" customFormat="1" ht="15" hidden="1" customHeight="1">
      <c r="A18" s="358"/>
      <c r="B18" s="273" t="s">
        <v>284</v>
      </c>
      <c r="C18" s="186" t="s">
        <v>289</v>
      </c>
      <c r="D18" s="142">
        <f t="shared" si="4"/>
        <v>45838</v>
      </c>
      <c r="E18" s="143">
        <f t="shared" si="0"/>
        <v>45840</v>
      </c>
      <c r="F18" s="142" t="s">
        <v>686</v>
      </c>
      <c r="G18" s="143" t="s">
        <v>682</v>
      </c>
      <c r="H18" s="144">
        <f t="shared" si="5"/>
        <v>45848</v>
      </c>
      <c r="I18" s="144">
        <f t="shared" ref="I18:I21" si="9">H18+13</f>
        <v>45861</v>
      </c>
      <c r="J18" s="144">
        <f t="shared" ref="J18:J21" si="10">I18+4</f>
        <v>45865</v>
      </c>
      <c r="K18" s="143">
        <f t="shared" ref="K18:K21" si="11">J18+2</f>
        <v>45867</v>
      </c>
      <c r="M18" s="14"/>
    </row>
    <row r="19" spans="1:13" s="127" customFormat="1" ht="15" hidden="1" customHeight="1">
      <c r="A19" s="358"/>
      <c r="B19" s="273" t="s">
        <v>286</v>
      </c>
      <c r="C19" s="186" t="s">
        <v>290</v>
      </c>
      <c r="D19" s="142">
        <f t="shared" si="4"/>
        <v>45845</v>
      </c>
      <c r="E19" s="143">
        <f t="shared" si="0"/>
        <v>45847</v>
      </c>
      <c r="F19" s="142" t="s">
        <v>687</v>
      </c>
      <c r="G19" s="143"/>
      <c r="H19" s="144">
        <f t="shared" si="5"/>
        <v>45855</v>
      </c>
      <c r="I19" s="144">
        <f t="shared" si="9"/>
        <v>45868</v>
      </c>
      <c r="J19" s="144">
        <f t="shared" si="10"/>
        <v>45872</v>
      </c>
      <c r="K19" s="143">
        <f t="shared" si="11"/>
        <v>45874</v>
      </c>
      <c r="M19" s="14"/>
    </row>
    <row r="20" spans="1:13" s="127" customFormat="1" ht="15" hidden="1" customHeight="1">
      <c r="A20" s="358"/>
      <c r="B20" s="273" t="s">
        <v>282</v>
      </c>
      <c r="C20" s="186" t="s">
        <v>291</v>
      </c>
      <c r="D20" s="142">
        <f t="shared" si="4"/>
        <v>45852</v>
      </c>
      <c r="E20" s="143">
        <f t="shared" si="0"/>
        <v>45854</v>
      </c>
      <c r="F20" s="142" t="s">
        <v>688</v>
      </c>
      <c r="G20" s="143" t="s">
        <v>682</v>
      </c>
      <c r="H20" s="144">
        <f t="shared" si="5"/>
        <v>45862</v>
      </c>
      <c r="I20" s="144">
        <f t="shared" si="9"/>
        <v>45875</v>
      </c>
      <c r="J20" s="144">
        <f t="shared" si="10"/>
        <v>45879</v>
      </c>
      <c r="K20" s="143">
        <f t="shared" si="11"/>
        <v>45881</v>
      </c>
      <c r="M20" s="14"/>
    </row>
    <row r="21" spans="1:13" s="127" customFormat="1" ht="15" hidden="1" customHeight="1">
      <c r="A21" s="358"/>
      <c r="B21" s="273" t="s">
        <v>284</v>
      </c>
      <c r="C21" s="186" t="s">
        <v>292</v>
      </c>
      <c r="D21" s="142">
        <f t="shared" si="4"/>
        <v>45859</v>
      </c>
      <c r="E21" s="143">
        <f t="shared" si="0"/>
        <v>45861</v>
      </c>
      <c r="F21" s="142" t="s">
        <v>679</v>
      </c>
      <c r="G21" s="143" t="s">
        <v>689</v>
      </c>
      <c r="H21" s="144">
        <f t="shared" si="5"/>
        <v>45869</v>
      </c>
      <c r="I21" s="144">
        <f t="shared" si="9"/>
        <v>45882</v>
      </c>
      <c r="J21" s="144">
        <f t="shared" si="10"/>
        <v>45886</v>
      </c>
      <c r="K21" s="143">
        <f t="shared" si="11"/>
        <v>45888</v>
      </c>
      <c r="M21" s="14"/>
    </row>
    <row r="22" spans="1:13" s="127" customFormat="1" ht="15" hidden="1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681</v>
      </c>
      <c r="G22" s="148" t="s">
        <v>690</v>
      </c>
      <c r="H22" s="149">
        <f t="shared" si="5"/>
        <v>45876</v>
      </c>
      <c r="I22" s="149">
        <f t="shared" ref="I22" si="12">H22+13</f>
        <v>45889</v>
      </c>
      <c r="J22" s="149">
        <f t="shared" ref="J22" si="13">I22+4</f>
        <v>45893</v>
      </c>
      <c r="K22" s="148">
        <f t="shared" ref="K22" si="14">J22+2</f>
        <v>45895</v>
      </c>
      <c r="M22" s="14"/>
    </row>
    <row r="23" spans="1:13" s="127" customFormat="1" ht="15" hidden="1" customHeight="1" thickBot="1">
      <c r="K23" s="14"/>
      <c r="L23" s="14"/>
      <c r="M23" s="14"/>
    </row>
    <row r="24" spans="1:13" s="14" customFormat="1" ht="15" hidden="1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27" t="s">
        <v>670</v>
      </c>
      <c r="J24" s="248" t="s">
        <v>671</v>
      </c>
      <c r="K24" s="249" t="s">
        <v>672</v>
      </c>
    </row>
    <row r="25" spans="1:13" s="14" customFormat="1" ht="15" hidden="1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83" t="s">
        <v>374</v>
      </c>
      <c r="G25" s="384"/>
      <c r="H25" s="195" t="s">
        <v>375</v>
      </c>
      <c r="I25" s="232" t="s">
        <v>673</v>
      </c>
      <c r="J25" s="190" t="s">
        <v>674</v>
      </c>
      <c r="K25" s="191" t="s">
        <v>675</v>
      </c>
    </row>
    <row r="26" spans="1:13" s="14" customFormat="1" ht="15" hidden="1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32" t="s">
        <v>676</v>
      </c>
      <c r="J26" s="190" t="s">
        <v>677</v>
      </c>
      <c r="K26" s="191" t="s">
        <v>678</v>
      </c>
    </row>
    <row r="27" spans="1:13" s="14" customFormat="1" ht="15" hidden="1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 t="shared" ref="E27:E35" si="15">D27+3</f>
        <v>45815</v>
      </c>
      <c r="F27" s="142" t="s">
        <v>679</v>
      </c>
      <c r="G27" s="143" t="s">
        <v>680</v>
      </c>
      <c r="H27" s="144">
        <v>45820</v>
      </c>
      <c r="I27" s="144">
        <f t="shared" ref="I27:I35" si="16">H27+13</f>
        <v>45833</v>
      </c>
      <c r="J27" s="144">
        <f t="shared" ref="J27:J35" si="17">I27+4</f>
        <v>45837</v>
      </c>
      <c r="K27" s="143">
        <f t="shared" ref="K27:K35" si="18">J27+2</f>
        <v>45839</v>
      </c>
    </row>
    <row r="28" spans="1:13" s="14" customFormat="1" ht="15" hidden="1" customHeight="1">
      <c r="A28" s="358"/>
      <c r="B28" s="273" t="s">
        <v>309</v>
      </c>
      <c r="C28" s="186" t="s">
        <v>308</v>
      </c>
      <c r="D28" s="142">
        <f t="shared" ref="D28:D34" si="19">D27+7</f>
        <v>45819</v>
      </c>
      <c r="E28" s="143">
        <f t="shared" si="15"/>
        <v>45822</v>
      </c>
      <c r="F28" s="142" t="s">
        <v>681</v>
      </c>
      <c r="G28" s="143" t="s">
        <v>682</v>
      </c>
      <c r="H28" s="144">
        <f t="shared" ref="H28:H35" si="20">H27+7</f>
        <v>45827</v>
      </c>
      <c r="I28" s="144">
        <f t="shared" si="16"/>
        <v>45840</v>
      </c>
      <c r="J28" s="144">
        <f t="shared" si="17"/>
        <v>45844</v>
      </c>
      <c r="K28" s="143">
        <f t="shared" si="18"/>
        <v>45846</v>
      </c>
    </row>
    <row r="29" spans="1:13" s="14" customFormat="1" ht="15" hidden="1" customHeight="1">
      <c r="A29" s="358"/>
      <c r="B29" s="273" t="s">
        <v>310</v>
      </c>
      <c r="C29" s="186" t="s">
        <v>311</v>
      </c>
      <c r="D29" s="142">
        <f t="shared" si="19"/>
        <v>45826</v>
      </c>
      <c r="E29" s="143">
        <f t="shared" si="15"/>
        <v>45829</v>
      </c>
      <c r="F29" s="142" t="s">
        <v>683</v>
      </c>
      <c r="G29" s="143" t="s">
        <v>684</v>
      </c>
      <c r="H29" s="144">
        <f t="shared" si="20"/>
        <v>45834</v>
      </c>
      <c r="I29" s="144">
        <f t="shared" si="16"/>
        <v>45847</v>
      </c>
      <c r="J29" s="144">
        <f t="shared" si="17"/>
        <v>45851</v>
      </c>
      <c r="K29" s="143">
        <f t="shared" si="18"/>
        <v>45853</v>
      </c>
    </row>
    <row r="30" spans="1:13" s="14" customFormat="1" ht="15" hidden="1" customHeight="1">
      <c r="A30" s="358"/>
      <c r="B30" s="273" t="s">
        <v>307</v>
      </c>
      <c r="C30" s="186" t="s">
        <v>312</v>
      </c>
      <c r="D30" s="142">
        <f t="shared" si="19"/>
        <v>45833</v>
      </c>
      <c r="E30" s="143">
        <f t="shared" si="15"/>
        <v>45836</v>
      </c>
      <c r="F30" s="142" t="s">
        <v>685</v>
      </c>
      <c r="G30" s="143" t="s">
        <v>682</v>
      </c>
      <c r="H30" s="144">
        <f t="shared" si="20"/>
        <v>45841</v>
      </c>
      <c r="I30" s="144">
        <f t="shared" si="16"/>
        <v>45854</v>
      </c>
      <c r="J30" s="144">
        <f t="shared" si="17"/>
        <v>45858</v>
      </c>
      <c r="K30" s="143">
        <f t="shared" si="18"/>
        <v>45860</v>
      </c>
    </row>
    <row r="31" spans="1:13" s="14" customFormat="1" ht="15" hidden="1" customHeight="1">
      <c r="A31" s="358"/>
      <c r="B31" s="273" t="s">
        <v>309</v>
      </c>
      <c r="C31" s="186" t="s">
        <v>312</v>
      </c>
      <c r="D31" s="142">
        <f t="shared" si="19"/>
        <v>45840</v>
      </c>
      <c r="E31" s="143">
        <f t="shared" si="15"/>
        <v>45843</v>
      </c>
      <c r="F31" s="142" t="s">
        <v>686</v>
      </c>
      <c r="G31" s="143" t="s">
        <v>682</v>
      </c>
      <c r="H31" s="144">
        <f t="shared" si="20"/>
        <v>45848</v>
      </c>
      <c r="I31" s="144">
        <f t="shared" si="16"/>
        <v>45861</v>
      </c>
      <c r="J31" s="144">
        <f t="shared" si="17"/>
        <v>45865</v>
      </c>
      <c r="K31" s="143">
        <f t="shared" si="18"/>
        <v>45867</v>
      </c>
    </row>
    <row r="32" spans="1:13" s="14" customFormat="1" ht="15" hidden="1" customHeight="1">
      <c r="A32" s="358"/>
      <c r="B32" s="273" t="s">
        <v>310</v>
      </c>
      <c r="C32" s="186" t="s">
        <v>313</v>
      </c>
      <c r="D32" s="142">
        <f t="shared" si="19"/>
        <v>45847</v>
      </c>
      <c r="E32" s="143">
        <f t="shared" si="15"/>
        <v>45850</v>
      </c>
      <c r="F32" s="142" t="s">
        <v>687</v>
      </c>
      <c r="G32" s="143"/>
      <c r="H32" s="144">
        <f t="shared" si="20"/>
        <v>45855</v>
      </c>
      <c r="I32" s="144">
        <f t="shared" si="16"/>
        <v>45868</v>
      </c>
      <c r="J32" s="144">
        <f t="shared" si="17"/>
        <v>45872</v>
      </c>
      <c r="K32" s="143">
        <f t="shared" si="18"/>
        <v>45874</v>
      </c>
    </row>
    <row r="33" spans="1:16379" s="14" customFormat="1" ht="15" hidden="1" customHeight="1">
      <c r="A33" s="358"/>
      <c r="B33" s="273" t="s">
        <v>307</v>
      </c>
      <c r="C33" s="186" t="s">
        <v>314</v>
      </c>
      <c r="D33" s="142">
        <f t="shared" si="19"/>
        <v>45854</v>
      </c>
      <c r="E33" s="143">
        <f t="shared" si="15"/>
        <v>45857</v>
      </c>
      <c r="F33" s="142" t="s">
        <v>688</v>
      </c>
      <c r="G33" s="143" t="s">
        <v>682</v>
      </c>
      <c r="H33" s="144">
        <f t="shared" si="20"/>
        <v>45862</v>
      </c>
      <c r="I33" s="144">
        <f t="shared" si="16"/>
        <v>45875</v>
      </c>
      <c r="J33" s="144">
        <f t="shared" si="17"/>
        <v>45879</v>
      </c>
      <c r="K33" s="143">
        <f t="shared" si="18"/>
        <v>45881</v>
      </c>
    </row>
    <row r="34" spans="1:16379" s="14" customFormat="1" ht="15" hidden="1" customHeight="1">
      <c r="A34" s="358"/>
      <c r="B34" s="273" t="s">
        <v>309</v>
      </c>
      <c r="C34" s="186" t="s">
        <v>314</v>
      </c>
      <c r="D34" s="142">
        <f t="shared" si="19"/>
        <v>45861</v>
      </c>
      <c r="E34" s="143">
        <f t="shared" si="15"/>
        <v>45864</v>
      </c>
      <c r="F34" s="142" t="s">
        <v>679</v>
      </c>
      <c r="G34" s="143" t="s">
        <v>689</v>
      </c>
      <c r="H34" s="144">
        <f t="shared" si="20"/>
        <v>45869</v>
      </c>
      <c r="I34" s="144">
        <f t="shared" si="16"/>
        <v>45882</v>
      </c>
      <c r="J34" s="144">
        <f t="shared" si="17"/>
        <v>45886</v>
      </c>
      <c r="K34" s="143">
        <f t="shared" si="18"/>
        <v>45888</v>
      </c>
    </row>
    <row r="35" spans="1:16379" s="14" customFormat="1" ht="15" hidden="1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 t="shared" si="15"/>
        <v>45871</v>
      </c>
      <c r="F35" s="147" t="s">
        <v>681</v>
      </c>
      <c r="G35" s="148" t="s">
        <v>690</v>
      </c>
      <c r="H35" s="149">
        <f t="shared" si="20"/>
        <v>45876</v>
      </c>
      <c r="I35" s="149">
        <f t="shared" si="16"/>
        <v>45889</v>
      </c>
      <c r="J35" s="149">
        <f t="shared" si="17"/>
        <v>45893</v>
      </c>
      <c r="K35" s="148">
        <f t="shared" si="18"/>
        <v>45895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hidden="1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370</v>
      </c>
      <c r="B37" s="201" t="s">
        <v>691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264</v>
      </c>
      <c r="B38" s="131" t="s">
        <v>265</v>
      </c>
      <c r="C38" s="132" t="s">
        <v>266</v>
      </c>
      <c r="D38" s="133" t="s">
        <v>267</v>
      </c>
      <c r="E38" s="153" t="s">
        <v>269</v>
      </c>
      <c r="F38" s="385"/>
      <c r="G38" s="386"/>
      <c r="H38" s="236" t="s">
        <v>269</v>
      </c>
      <c r="I38" s="227" t="s">
        <v>692</v>
      </c>
      <c r="J38" s="249" t="s">
        <v>693</v>
      </c>
    </row>
    <row r="39" spans="1:16379" s="127" customFormat="1" ht="15" customHeight="1">
      <c r="A39" s="381" t="s">
        <v>272</v>
      </c>
      <c r="B39" s="363"/>
      <c r="C39" s="364"/>
      <c r="D39" s="136" t="s">
        <v>273</v>
      </c>
      <c r="E39" s="139" t="s">
        <v>274</v>
      </c>
      <c r="F39" s="383" t="s">
        <v>374</v>
      </c>
      <c r="G39" s="384"/>
      <c r="H39" s="189" t="s">
        <v>375</v>
      </c>
      <c r="I39" s="232" t="s">
        <v>694</v>
      </c>
      <c r="J39" s="191" t="s">
        <v>695</v>
      </c>
    </row>
    <row r="40" spans="1:16379" s="127" customFormat="1" ht="15" customHeight="1">
      <c r="A40" s="381"/>
      <c r="B40" s="365"/>
      <c r="C40" s="366"/>
      <c r="D40" s="140" t="s">
        <v>277</v>
      </c>
      <c r="E40" s="209" t="s">
        <v>279</v>
      </c>
      <c r="F40" s="383"/>
      <c r="G40" s="384"/>
      <c r="H40" s="189" t="s">
        <v>279</v>
      </c>
      <c r="I40" s="232" t="s">
        <v>696</v>
      </c>
      <c r="J40" s="191" t="s">
        <v>697</v>
      </c>
      <c r="M40" s="14"/>
    </row>
    <row r="41" spans="1:16379" s="127" customFormat="1" ht="15" customHeight="1">
      <c r="A41" s="357" t="s">
        <v>49</v>
      </c>
      <c r="B41" s="273" t="s">
        <v>282</v>
      </c>
      <c r="C41" s="186" t="s">
        <v>283</v>
      </c>
      <c r="D41" s="142">
        <v>45810</v>
      </c>
      <c r="E41" s="143">
        <f t="shared" ref="E41:E49" si="21">D41+2</f>
        <v>45812</v>
      </c>
      <c r="F41" s="142" t="s">
        <v>698</v>
      </c>
      <c r="G41" s="143" t="s">
        <v>699</v>
      </c>
      <c r="H41" s="144">
        <v>45821</v>
      </c>
      <c r="I41" s="144">
        <f t="shared" ref="I41:I44" si="22">H41+13</f>
        <v>45834</v>
      </c>
      <c r="J41" s="143">
        <f t="shared" ref="J41:J44" si="23">I41+4</f>
        <v>45838</v>
      </c>
      <c r="M41" s="14"/>
    </row>
    <row r="42" spans="1:16379" s="127" customFormat="1" ht="15" customHeight="1">
      <c r="A42" s="358"/>
      <c r="B42" s="273" t="s">
        <v>284</v>
      </c>
      <c r="C42" s="186" t="s">
        <v>285</v>
      </c>
      <c r="D42" s="142">
        <f t="shared" ref="D42:D48" si="24">D41+7</f>
        <v>45817</v>
      </c>
      <c r="E42" s="143">
        <f t="shared" si="21"/>
        <v>45819</v>
      </c>
      <c r="F42" s="142" t="s">
        <v>700</v>
      </c>
      <c r="G42" s="143" t="s">
        <v>701</v>
      </c>
      <c r="H42" s="144">
        <f t="shared" ref="H42:H48" si="25">H41+7</f>
        <v>45828</v>
      </c>
      <c r="I42" s="144">
        <f t="shared" si="22"/>
        <v>45841</v>
      </c>
      <c r="J42" s="143">
        <f t="shared" si="23"/>
        <v>45845</v>
      </c>
      <c r="M42" s="14"/>
    </row>
    <row r="43" spans="1:16379" s="127" customFormat="1" ht="15" customHeight="1">
      <c r="A43" s="358"/>
      <c r="B43" s="273" t="s">
        <v>286</v>
      </c>
      <c r="C43" s="186" t="s">
        <v>287</v>
      </c>
      <c r="D43" s="142">
        <f t="shared" si="24"/>
        <v>45824</v>
      </c>
      <c r="E43" s="143">
        <f t="shared" si="21"/>
        <v>45826</v>
      </c>
      <c r="F43" s="142" t="s">
        <v>702</v>
      </c>
      <c r="G43" s="143" t="s">
        <v>703</v>
      </c>
      <c r="H43" s="144">
        <f t="shared" si="25"/>
        <v>45835</v>
      </c>
      <c r="I43" s="144">
        <f t="shared" si="22"/>
        <v>45848</v>
      </c>
      <c r="J43" s="143">
        <f t="shared" si="23"/>
        <v>45852</v>
      </c>
      <c r="M43" s="14"/>
    </row>
    <row r="44" spans="1:16379" s="127" customFormat="1" ht="15" customHeight="1">
      <c r="A44" s="358"/>
      <c r="B44" s="273" t="s">
        <v>282</v>
      </c>
      <c r="C44" s="186" t="s">
        <v>288</v>
      </c>
      <c r="D44" s="142">
        <f t="shared" si="24"/>
        <v>45831</v>
      </c>
      <c r="E44" s="143">
        <f t="shared" si="21"/>
        <v>45833</v>
      </c>
      <c r="F44" s="142" t="s">
        <v>704</v>
      </c>
      <c r="G44" s="143" t="s">
        <v>705</v>
      </c>
      <c r="H44" s="144">
        <f t="shared" si="25"/>
        <v>45842</v>
      </c>
      <c r="I44" s="144">
        <f t="shared" si="22"/>
        <v>45855</v>
      </c>
      <c r="J44" s="143">
        <f t="shared" si="23"/>
        <v>45859</v>
      </c>
      <c r="M44" s="14"/>
    </row>
    <row r="45" spans="1:16379" s="127" customFormat="1" ht="15" customHeight="1">
      <c r="A45" s="358"/>
      <c r="B45" s="273" t="s">
        <v>284</v>
      </c>
      <c r="C45" s="186" t="s">
        <v>289</v>
      </c>
      <c r="D45" s="142">
        <f t="shared" si="24"/>
        <v>45838</v>
      </c>
      <c r="E45" s="143">
        <f t="shared" si="21"/>
        <v>45840</v>
      </c>
      <c r="F45" s="142" t="s">
        <v>706</v>
      </c>
      <c r="G45" s="143" t="s">
        <v>690</v>
      </c>
      <c r="H45" s="144">
        <f t="shared" si="25"/>
        <v>45849</v>
      </c>
      <c r="I45" s="144">
        <f t="shared" ref="I45:I46" si="26">H45+13</f>
        <v>45862</v>
      </c>
      <c r="J45" s="143">
        <f t="shared" ref="J45:J46" si="27">I45+4</f>
        <v>45866</v>
      </c>
      <c r="M45" s="14"/>
    </row>
    <row r="46" spans="1:16379" s="127" customFormat="1" ht="15" customHeight="1">
      <c r="A46" s="358"/>
      <c r="B46" s="273" t="s">
        <v>286</v>
      </c>
      <c r="C46" s="186" t="s">
        <v>290</v>
      </c>
      <c r="D46" s="142">
        <f t="shared" si="24"/>
        <v>45845</v>
      </c>
      <c r="E46" s="143">
        <f t="shared" si="21"/>
        <v>45847</v>
      </c>
      <c r="F46" s="142" t="s">
        <v>459</v>
      </c>
      <c r="G46" s="143" t="s">
        <v>707</v>
      </c>
      <c r="H46" s="144">
        <f t="shared" si="25"/>
        <v>45856</v>
      </c>
      <c r="I46" s="144">
        <f t="shared" si="26"/>
        <v>45869</v>
      </c>
      <c r="J46" s="143">
        <f t="shared" si="27"/>
        <v>45873</v>
      </c>
      <c r="M46" s="14"/>
    </row>
    <row r="47" spans="1:16379" s="127" customFormat="1" ht="15" customHeight="1">
      <c r="A47" s="358"/>
      <c r="B47" s="273" t="s">
        <v>282</v>
      </c>
      <c r="C47" s="186" t="s">
        <v>291</v>
      </c>
      <c r="D47" s="142">
        <f t="shared" si="24"/>
        <v>45852</v>
      </c>
      <c r="E47" s="143">
        <f t="shared" si="21"/>
        <v>45854</v>
      </c>
      <c r="F47" s="142" t="s">
        <v>698</v>
      </c>
      <c r="G47" s="143" t="s">
        <v>708</v>
      </c>
      <c r="H47" s="144">
        <f t="shared" si="25"/>
        <v>45863</v>
      </c>
      <c r="I47" s="144">
        <f t="shared" ref="I47:I48" si="28">H47+13</f>
        <v>45876</v>
      </c>
      <c r="J47" s="143">
        <f t="shared" ref="J47:J48" si="29">I47+4</f>
        <v>45880</v>
      </c>
      <c r="M47" s="14"/>
    </row>
    <row r="48" spans="1:16379" s="127" customFormat="1" ht="15" customHeight="1">
      <c r="A48" s="358"/>
      <c r="B48" s="273" t="s">
        <v>284</v>
      </c>
      <c r="C48" s="186" t="s">
        <v>292</v>
      </c>
      <c r="D48" s="142">
        <f t="shared" si="24"/>
        <v>45859</v>
      </c>
      <c r="E48" s="143">
        <f t="shared" si="21"/>
        <v>45861</v>
      </c>
      <c r="F48" s="142" t="s">
        <v>700</v>
      </c>
      <c r="G48" s="143" t="s">
        <v>709</v>
      </c>
      <c r="H48" s="144">
        <f t="shared" si="25"/>
        <v>45870</v>
      </c>
      <c r="I48" s="144">
        <f t="shared" si="28"/>
        <v>45883</v>
      </c>
      <c r="J48" s="143">
        <f t="shared" si="29"/>
        <v>45887</v>
      </c>
      <c r="M48" s="14"/>
    </row>
    <row r="49" spans="1:16379" s="127" customFormat="1" ht="15" customHeight="1" thickBot="1">
      <c r="A49" s="359"/>
      <c r="B49" s="272" t="s">
        <v>286</v>
      </c>
      <c r="C49" s="148" t="s">
        <v>293</v>
      </c>
      <c r="D49" s="147">
        <f>D48+7</f>
        <v>45866</v>
      </c>
      <c r="E49" s="148">
        <f t="shared" si="21"/>
        <v>45868</v>
      </c>
      <c r="F49" s="147" t="s">
        <v>702</v>
      </c>
      <c r="G49" s="148" t="s">
        <v>710</v>
      </c>
      <c r="H49" s="149">
        <f t="shared" ref="H49" si="30">H48+7</f>
        <v>45877</v>
      </c>
      <c r="I49" s="149">
        <f t="shared" ref="I49" si="31">H49+13</f>
        <v>45890</v>
      </c>
      <c r="J49" s="148">
        <f t="shared" ref="J49" si="32">I49+4</f>
        <v>45894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264</v>
      </c>
      <c r="B51" s="131" t="s">
        <v>265</v>
      </c>
      <c r="C51" s="132" t="s">
        <v>266</v>
      </c>
      <c r="D51" s="133" t="s">
        <v>267</v>
      </c>
      <c r="E51" s="153" t="s">
        <v>269</v>
      </c>
      <c r="F51" s="385"/>
      <c r="G51" s="386"/>
      <c r="H51" s="236" t="s">
        <v>269</v>
      </c>
      <c r="I51" s="227" t="s">
        <v>692</v>
      </c>
      <c r="J51" s="249" t="s">
        <v>693</v>
      </c>
    </row>
    <row r="52" spans="1:16379" s="14" customFormat="1" ht="15" customHeight="1">
      <c r="A52" s="361" t="s">
        <v>272</v>
      </c>
      <c r="B52" s="363"/>
      <c r="C52" s="364"/>
      <c r="D52" s="136" t="s">
        <v>273</v>
      </c>
      <c r="E52" s="139" t="s">
        <v>300</v>
      </c>
      <c r="F52" s="383" t="s">
        <v>374</v>
      </c>
      <c r="G52" s="384"/>
      <c r="H52" s="189" t="s">
        <v>375</v>
      </c>
      <c r="I52" s="232" t="s">
        <v>694</v>
      </c>
      <c r="J52" s="191" t="s">
        <v>695</v>
      </c>
    </row>
    <row r="53" spans="1:16379" s="14" customFormat="1" ht="15" customHeight="1">
      <c r="A53" s="362"/>
      <c r="B53" s="365"/>
      <c r="C53" s="366"/>
      <c r="D53" s="140" t="s">
        <v>277</v>
      </c>
      <c r="E53" s="155" t="s">
        <v>279</v>
      </c>
      <c r="F53" s="383"/>
      <c r="G53" s="384"/>
      <c r="H53" s="189" t="s">
        <v>279</v>
      </c>
      <c r="I53" s="232" t="s">
        <v>696</v>
      </c>
      <c r="J53" s="191" t="s">
        <v>697</v>
      </c>
    </row>
    <row r="54" spans="1:16379" s="14" customFormat="1" ht="15" customHeight="1">
      <c r="A54" s="358" t="s">
        <v>55</v>
      </c>
      <c r="B54" s="273" t="s">
        <v>307</v>
      </c>
      <c r="C54" s="186" t="s">
        <v>308</v>
      </c>
      <c r="D54" s="142">
        <v>45812</v>
      </c>
      <c r="E54" s="143">
        <f t="shared" ref="E54:E62" si="33">D54+3</f>
        <v>45815</v>
      </c>
      <c r="F54" s="142" t="s">
        <v>698</v>
      </c>
      <c r="G54" s="143" t="s">
        <v>699</v>
      </c>
      <c r="H54" s="144">
        <v>45821</v>
      </c>
      <c r="I54" s="144">
        <f t="shared" ref="I54:I62" si="34">H54+13</f>
        <v>45834</v>
      </c>
      <c r="J54" s="143">
        <f t="shared" ref="J54:J62" si="35">I54+4</f>
        <v>45838</v>
      </c>
    </row>
    <row r="55" spans="1:16379" s="14" customFormat="1" ht="15" customHeight="1">
      <c r="A55" s="358"/>
      <c r="B55" s="273" t="s">
        <v>309</v>
      </c>
      <c r="C55" s="186" t="s">
        <v>308</v>
      </c>
      <c r="D55" s="142">
        <f t="shared" ref="D55:D61" si="36">D54+7</f>
        <v>45819</v>
      </c>
      <c r="E55" s="143">
        <f t="shared" si="33"/>
        <v>45822</v>
      </c>
      <c r="F55" s="142" t="s">
        <v>700</v>
      </c>
      <c r="G55" s="143" t="s">
        <v>701</v>
      </c>
      <c r="H55" s="144">
        <f t="shared" ref="H55:H62" si="37">H54+7</f>
        <v>45828</v>
      </c>
      <c r="I55" s="144">
        <f t="shared" si="34"/>
        <v>45841</v>
      </c>
      <c r="J55" s="143">
        <f t="shared" si="35"/>
        <v>45845</v>
      </c>
    </row>
    <row r="56" spans="1:16379" s="14" customFormat="1" ht="15" customHeight="1">
      <c r="A56" s="358"/>
      <c r="B56" s="273" t="s">
        <v>310</v>
      </c>
      <c r="C56" s="186" t="s">
        <v>311</v>
      </c>
      <c r="D56" s="142">
        <f t="shared" si="36"/>
        <v>45826</v>
      </c>
      <c r="E56" s="143">
        <f t="shared" si="33"/>
        <v>45829</v>
      </c>
      <c r="F56" s="142" t="s">
        <v>702</v>
      </c>
      <c r="G56" s="143" t="s">
        <v>703</v>
      </c>
      <c r="H56" s="144">
        <f t="shared" si="37"/>
        <v>45835</v>
      </c>
      <c r="I56" s="144">
        <f t="shared" si="34"/>
        <v>45848</v>
      </c>
      <c r="J56" s="143">
        <f t="shared" si="35"/>
        <v>45852</v>
      </c>
    </row>
    <row r="57" spans="1:16379" s="14" customFormat="1" ht="15" customHeight="1">
      <c r="A57" s="358"/>
      <c r="B57" s="273" t="s">
        <v>307</v>
      </c>
      <c r="C57" s="186" t="s">
        <v>312</v>
      </c>
      <c r="D57" s="142">
        <f t="shared" si="36"/>
        <v>45833</v>
      </c>
      <c r="E57" s="143">
        <f t="shared" si="33"/>
        <v>45836</v>
      </c>
      <c r="F57" s="142" t="s">
        <v>704</v>
      </c>
      <c r="G57" s="143" t="s">
        <v>705</v>
      </c>
      <c r="H57" s="144">
        <f t="shared" si="37"/>
        <v>45842</v>
      </c>
      <c r="I57" s="144">
        <f t="shared" si="34"/>
        <v>45855</v>
      </c>
      <c r="J57" s="143">
        <f t="shared" si="35"/>
        <v>45859</v>
      </c>
    </row>
    <row r="58" spans="1:16379" s="14" customFormat="1" ht="15" customHeight="1">
      <c r="A58" s="358"/>
      <c r="B58" s="273" t="s">
        <v>309</v>
      </c>
      <c r="C58" s="186" t="s">
        <v>312</v>
      </c>
      <c r="D58" s="142">
        <f t="shared" si="36"/>
        <v>45840</v>
      </c>
      <c r="E58" s="143">
        <f t="shared" si="33"/>
        <v>45843</v>
      </c>
      <c r="F58" s="142" t="s">
        <v>706</v>
      </c>
      <c r="G58" s="143" t="s">
        <v>690</v>
      </c>
      <c r="H58" s="144">
        <f t="shared" si="37"/>
        <v>45849</v>
      </c>
      <c r="I58" s="144">
        <f t="shared" si="34"/>
        <v>45862</v>
      </c>
      <c r="J58" s="143">
        <f t="shared" si="35"/>
        <v>45866</v>
      </c>
    </row>
    <row r="59" spans="1:16379" s="14" customFormat="1" ht="15" customHeight="1">
      <c r="A59" s="358"/>
      <c r="B59" s="273" t="s">
        <v>310</v>
      </c>
      <c r="C59" s="186" t="s">
        <v>313</v>
      </c>
      <c r="D59" s="142">
        <f t="shared" si="36"/>
        <v>45847</v>
      </c>
      <c r="E59" s="143">
        <f t="shared" si="33"/>
        <v>45850</v>
      </c>
      <c r="F59" s="142" t="s">
        <v>459</v>
      </c>
      <c r="G59" s="143" t="s">
        <v>707</v>
      </c>
      <c r="H59" s="144">
        <f t="shared" si="37"/>
        <v>45856</v>
      </c>
      <c r="I59" s="144">
        <f t="shared" si="34"/>
        <v>45869</v>
      </c>
      <c r="J59" s="143">
        <f t="shared" si="35"/>
        <v>45873</v>
      </c>
    </row>
    <row r="60" spans="1:16379" s="14" customFormat="1" ht="15" customHeight="1">
      <c r="A60" s="358"/>
      <c r="B60" s="273" t="s">
        <v>307</v>
      </c>
      <c r="C60" s="186" t="s">
        <v>314</v>
      </c>
      <c r="D60" s="142">
        <f t="shared" si="36"/>
        <v>45854</v>
      </c>
      <c r="E60" s="143">
        <f t="shared" si="33"/>
        <v>45857</v>
      </c>
      <c r="F60" s="142" t="s">
        <v>698</v>
      </c>
      <c r="G60" s="143" t="s">
        <v>708</v>
      </c>
      <c r="H60" s="144">
        <f t="shared" si="37"/>
        <v>45863</v>
      </c>
      <c r="I60" s="144">
        <f t="shared" si="34"/>
        <v>45876</v>
      </c>
      <c r="J60" s="143">
        <f t="shared" si="35"/>
        <v>45880</v>
      </c>
    </row>
    <row r="61" spans="1:16379" s="14" customFormat="1" ht="15" customHeight="1">
      <c r="A61" s="358"/>
      <c r="B61" s="273" t="s">
        <v>309</v>
      </c>
      <c r="C61" s="186" t="s">
        <v>314</v>
      </c>
      <c r="D61" s="142">
        <f t="shared" si="36"/>
        <v>45861</v>
      </c>
      <c r="E61" s="143">
        <f t="shared" si="33"/>
        <v>45864</v>
      </c>
      <c r="F61" s="142" t="s">
        <v>700</v>
      </c>
      <c r="G61" s="143" t="s">
        <v>709</v>
      </c>
      <c r="H61" s="144">
        <f t="shared" si="37"/>
        <v>45870</v>
      </c>
      <c r="I61" s="144">
        <f t="shared" si="34"/>
        <v>45883</v>
      </c>
      <c r="J61" s="143">
        <f t="shared" si="35"/>
        <v>45887</v>
      </c>
    </row>
    <row r="62" spans="1:16379" s="14" customFormat="1" ht="15" customHeight="1" thickBot="1">
      <c r="A62" s="359"/>
      <c r="B62" s="272" t="s">
        <v>310</v>
      </c>
      <c r="C62" s="148" t="s">
        <v>315</v>
      </c>
      <c r="D62" s="147">
        <f>D61+7</f>
        <v>45868</v>
      </c>
      <c r="E62" s="148">
        <f t="shared" si="33"/>
        <v>45871</v>
      </c>
      <c r="F62" s="147" t="s">
        <v>702</v>
      </c>
      <c r="G62" s="148" t="s">
        <v>710</v>
      </c>
      <c r="H62" s="149">
        <f t="shared" si="37"/>
        <v>45877</v>
      </c>
      <c r="I62" s="149">
        <f t="shared" si="34"/>
        <v>45890</v>
      </c>
      <c r="J62" s="148">
        <f t="shared" si="35"/>
        <v>45894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334</v>
      </c>
      <c r="K64" s="157"/>
      <c r="L64" s="157"/>
      <c r="M64" s="157"/>
    </row>
    <row r="65" spans="1:10" s="156" customFormat="1" ht="15" customHeight="1">
      <c r="A65" s="360" t="s">
        <v>335</v>
      </c>
      <c r="B65" s="360"/>
      <c r="C65" s="360"/>
      <c r="D65" s="360"/>
      <c r="E65" s="360"/>
      <c r="F65" s="360"/>
      <c r="G65" s="360"/>
      <c r="H65" s="360"/>
      <c r="I65" s="158"/>
      <c r="J65" s="159"/>
    </row>
    <row r="66" spans="1:10" s="156" customFormat="1" ht="15" customHeight="1">
      <c r="A66" s="360"/>
      <c r="B66" s="360"/>
      <c r="C66" s="360"/>
      <c r="D66" s="360"/>
      <c r="E66" s="360"/>
      <c r="F66" s="360"/>
      <c r="G66" s="360"/>
      <c r="H66" s="360"/>
      <c r="I66" s="158"/>
      <c r="J66" s="159"/>
    </row>
    <row r="67" spans="1:10" s="156" customFormat="1" ht="15" customHeight="1">
      <c r="A67" s="156" t="s">
        <v>336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337</v>
      </c>
      <c r="B69" s="43"/>
      <c r="C69" s="43"/>
      <c r="D69" s="43"/>
      <c r="E69" s="43"/>
      <c r="F69" s="164" t="s">
        <v>338</v>
      </c>
      <c r="G69" s="162"/>
      <c r="H69" s="162"/>
      <c r="I69" s="162"/>
      <c r="J69" s="163"/>
    </row>
    <row r="70" spans="1:10" s="127" customFormat="1" ht="15" customHeight="1">
      <c r="A70" s="165" t="s">
        <v>339</v>
      </c>
      <c r="B70" s="1"/>
      <c r="C70" s="1"/>
      <c r="D70" s="1"/>
      <c r="E70" s="166"/>
      <c r="F70" s="1" t="s">
        <v>340</v>
      </c>
      <c r="G70" s="162"/>
      <c r="H70" s="162"/>
      <c r="I70" s="162"/>
      <c r="J70" s="163"/>
    </row>
    <row r="71" spans="1:10" s="127" customFormat="1" ht="15" customHeight="1">
      <c r="A71" s="1" t="s">
        <v>341</v>
      </c>
      <c r="B71" s="1"/>
      <c r="C71" s="1"/>
      <c r="D71" s="1"/>
      <c r="E71" s="166"/>
      <c r="F71" s="1" t="s">
        <v>342</v>
      </c>
      <c r="G71" s="162"/>
      <c r="H71" s="162"/>
      <c r="I71" s="162"/>
      <c r="J71" s="163"/>
    </row>
    <row r="72" spans="1:10" s="127" customFormat="1" ht="15" customHeight="1">
      <c r="A72" s="1" t="s">
        <v>343</v>
      </c>
      <c r="B72" s="1"/>
      <c r="C72" s="1"/>
      <c r="D72" s="166"/>
      <c r="E72" s="166"/>
      <c r="F72" s="1" t="s">
        <v>343</v>
      </c>
      <c r="G72" s="162"/>
      <c r="H72" s="162"/>
      <c r="I72" s="162"/>
      <c r="J72" s="163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62"/>
      <c r="J73" s="163"/>
    </row>
    <row r="74" spans="1:10" s="127" customFormat="1" ht="15" customHeight="1">
      <c r="A74" s="164" t="s">
        <v>344</v>
      </c>
      <c r="B74" s="43"/>
      <c r="C74" s="1"/>
      <c r="D74" s="1"/>
      <c r="E74" s="1"/>
      <c r="F74" s="164" t="s">
        <v>344</v>
      </c>
      <c r="G74" s="162"/>
      <c r="H74" s="162"/>
      <c r="I74" s="162"/>
      <c r="J74" s="163"/>
    </row>
    <row r="75" spans="1:10" s="127" customFormat="1" ht="15" customHeight="1">
      <c r="A75" s="1" t="s">
        <v>345</v>
      </c>
      <c r="B75" s="1" t="s">
        <v>346</v>
      </c>
      <c r="C75" s="1"/>
      <c r="D75" s="1"/>
      <c r="E75" s="1"/>
      <c r="F75" s="1" t="s">
        <v>347</v>
      </c>
      <c r="G75" s="1" t="s">
        <v>348</v>
      </c>
      <c r="H75" s="1"/>
      <c r="I75" s="162"/>
      <c r="J75" s="163"/>
    </row>
    <row r="76" spans="1:10" s="127" customFormat="1" ht="15" customHeight="1">
      <c r="A76" s="1" t="s">
        <v>349</v>
      </c>
      <c r="B76" s="1" t="s">
        <v>350</v>
      </c>
      <c r="C76" s="1"/>
      <c r="D76" s="1"/>
      <c r="E76" s="1"/>
      <c r="F76" s="1"/>
      <c r="G76" s="162"/>
      <c r="H76" s="162"/>
      <c r="I76" s="162"/>
      <c r="J76" s="163"/>
    </row>
    <row r="77" spans="1:10" s="127" customFormat="1" ht="15" customHeight="1">
      <c r="A77" s="1" t="s">
        <v>351</v>
      </c>
      <c r="B77" s="1" t="s">
        <v>352</v>
      </c>
      <c r="C77" s="1"/>
      <c r="D77" s="1"/>
      <c r="E77" s="1"/>
      <c r="H77" s="167"/>
      <c r="I77" s="167"/>
      <c r="J77" s="167"/>
    </row>
    <row r="78" spans="1:10" s="127" customFormat="1" ht="15" customHeight="1">
      <c r="A78" s="1"/>
      <c r="B78" s="1"/>
      <c r="C78" s="1"/>
      <c r="D78" s="1"/>
      <c r="E78" s="1"/>
      <c r="G78" s="168"/>
      <c r="H78" s="168"/>
    </row>
    <row r="79" spans="1:10" s="127" customFormat="1" ht="15" customHeight="1">
      <c r="A79" s="164" t="s">
        <v>353</v>
      </c>
      <c r="B79" s="169" t="s">
        <v>109</v>
      </c>
      <c r="C79" s="1"/>
      <c r="D79" s="1"/>
      <c r="E79" s="1"/>
      <c r="F79" s="164" t="s">
        <v>353</v>
      </c>
      <c r="G79" s="169" t="s">
        <v>109</v>
      </c>
      <c r="H79" s="168"/>
    </row>
    <row r="80" spans="1:10" s="127" customFormat="1" ht="15" customHeight="1">
      <c r="A80" s="170" t="s">
        <v>354</v>
      </c>
      <c r="B80" s="1"/>
      <c r="C80" s="1"/>
      <c r="D80" s="1"/>
      <c r="E80" s="1"/>
      <c r="F80" s="1" t="s">
        <v>355</v>
      </c>
      <c r="G80" s="1"/>
      <c r="H80" s="168"/>
    </row>
    <row r="81" spans="1:16" s="127" customFormat="1" ht="15" customHeight="1">
      <c r="A81" s="170" t="s">
        <v>356</v>
      </c>
      <c r="B81" s="169"/>
      <c r="C81" s="1"/>
      <c r="D81" s="1"/>
      <c r="E81" s="1"/>
      <c r="F81" s="1" t="s">
        <v>357</v>
      </c>
      <c r="G81" s="1"/>
      <c r="H81" s="168"/>
      <c r="I81" s="1"/>
      <c r="J81" s="1"/>
    </row>
    <row r="82" spans="1:16" s="127" customFormat="1" ht="15" customHeight="1">
      <c r="A82" s="170" t="s">
        <v>358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  <c r="I83" s="1"/>
      <c r="J83" s="1"/>
    </row>
    <row r="84" spans="1:16" s="127" customFormat="1" ht="15" customHeight="1">
      <c r="A84" s="164" t="s">
        <v>359</v>
      </c>
      <c r="B84" s="169" t="s">
        <v>121</v>
      </c>
      <c r="C84" s="1"/>
      <c r="D84" s="1"/>
      <c r="E84" s="1"/>
      <c r="F84" s="164" t="s">
        <v>359</v>
      </c>
      <c r="G84" s="169" t="s">
        <v>121</v>
      </c>
      <c r="H84" s="1"/>
      <c r="I84" s="1"/>
      <c r="J84" s="1"/>
    </row>
    <row r="85" spans="1:16" s="127" customFormat="1" ht="15" customHeight="1">
      <c r="A85" s="170" t="s">
        <v>360</v>
      </c>
      <c r="B85" s="1"/>
      <c r="C85" s="1"/>
      <c r="D85" s="1"/>
      <c r="E85" s="1"/>
      <c r="F85" s="170" t="s">
        <v>361</v>
      </c>
      <c r="G85" s="1"/>
      <c r="H85" s="1"/>
      <c r="I85" s="1"/>
      <c r="J85" s="1"/>
    </row>
    <row r="86" spans="1:16" s="127" customFormat="1" ht="15" customHeight="1">
      <c r="A86" s="1" t="s">
        <v>362</v>
      </c>
      <c r="B86" s="1"/>
      <c r="C86" s="1"/>
      <c r="D86" s="1"/>
      <c r="E86" s="1"/>
      <c r="H86" s="1"/>
      <c r="I86" s="1"/>
      <c r="J86" s="1"/>
    </row>
    <row r="87" spans="1:16" s="127" customFormat="1" ht="15" customHeight="1">
      <c r="A87" s="170" t="s">
        <v>363</v>
      </c>
      <c r="B87" s="1"/>
      <c r="C87" s="1"/>
      <c r="D87" s="1"/>
      <c r="E87" s="1"/>
      <c r="G87" s="168"/>
      <c r="H87" s="1"/>
      <c r="I87" s="1"/>
      <c r="J87" s="1"/>
    </row>
    <row r="88" spans="1:16" s="127" customFormat="1" ht="15" customHeight="1">
      <c r="C88" s="1"/>
      <c r="D88" s="1"/>
      <c r="E88" s="1"/>
      <c r="G88" s="168"/>
      <c r="H88" s="1"/>
      <c r="I88" s="1"/>
      <c r="J88" s="1"/>
    </row>
    <row r="89" spans="1:16" s="127" customFormat="1" ht="15" customHeight="1">
      <c r="C89" s="1"/>
      <c r="D89" s="1"/>
      <c r="E89" s="1"/>
      <c r="F89" s="164" t="s">
        <v>364</v>
      </c>
      <c r="G89" s="169" t="s">
        <v>158</v>
      </c>
      <c r="H89" s="1"/>
      <c r="I89" s="1"/>
      <c r="J89" s="1"/>
    </row>
    <row r="90" spans="1:16" s="127" customFormat="1" ht="15" customHeight="1">
      <c r="C90" s="1"/>
      <c r="D90" s="1"/>
      <c r="E90" s="1"/>
      <c r="F90" s="1" t="s">
        <v>365</v>
      </c>
      <c r="G90" s="1" t="s">
        <v>366</v>
      </c>
      <c r="H90" s="1"/>
      <c r="I90" s="1"/>
      <c r="J90" s="1"/>
    </row>
    <row r="91" spans="1:16" s="127" customFormat="1" ht="15" customHeight="1">
      <c r="F91" s="1" t="s">
        <v>367</v>
      </c>
      <c r="G91" s="1" t="s">
        <v>368</v>
      </c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H95" s="168"/>
    </row>
    <row r="96" spans="1:16" s="127" customFormat="1" ht="15" customHeight="1">
      <c r="G96" s="168"/>
      <c r="H96" s="168"/>
      <c r="O96" s="9"/>
      <c r="P96" s="9"/>
    </row>
    <row r="97" spans="1:16" ht="15" customHeight="1">
      <c r="O97" s="9"/>
      <c r="P97" s="9"/>
    </row>
    <row r="99" spans="1:16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6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6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6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6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6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  <row r="105" spans="1:16" ht="15" customHeight="1">
      <c r="A105" s="127"/>
      <c r="B105" s="127"/>
      <c r="C105" s="127"/>
      <c r="D105" s="127"/>
      <c r="E105" s="127"/>
      <c r="F105" s="127"/>
      <c r="G105" s="168"/>
      <c r="H105" s="168"/>
      <c r="I105" s="127"/>
      <c r="J105" s="127"/>
      <c r="K105" s="127"/>
      <c r="L105" s="127"/>
    </row>
  </sheetData>
  <mergeCells count="28"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  <mergeCell ref="B25:C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A21C42E4-8FB3-45EF-B881-385523B2B021}"/>
    <hyperlink ref="A72" r:id="rId1" display="http://www.tslines.com/" xr:uid="{47789889-8649-4820-B003-70C14D2BC46C}"/>
    <hyperlink ref="F72" r:id="rId2" display="http://www.tslines.com/" xr:uid="{97328007-E9D4-4893-9E9E-64226735446D}"/>
    <hyperlink ref="G84" r:id="rId3" xr:uid="{434E4990-F385-411D-A694-AF4D77C69E89}"/>
    <hyperlink ref="G89" r:id="rId4" xr:uid="{D2015E93-81A1-4FC1-8E33-072F98BB0F5E}"/>
    <hyperlink ref="B84" r:id="rId5" xr:uid="{1C8ABC73-DA4B-49BE-AC51-B21F3E1D321C}"/>
    <hyperlink ref="G79" r:id="rId6" display="mailto:cus.tslhph@tslines.com.vn" xr:uid="{1A5CE5E4-092A-49FB-B276-F21C28AC43F4}"/>
    <hyperlink ref="B79" r:id="rId7" display="mailto:cus.tslhph@tslines.com.vn" xr:uid="{04712354-4FF2-485B-909D-06CC77EFF478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68" t="s">
        <v>711</v>
      </c>
      <c r="B3" s="368"/>
      <c r="C3" s="368"/>
      <c r="D3" s="368"/>
      <c r="E3" s="368"/>
      <c r="F3" s="368"/>
      <c r="G3" s="368"/>
      <c r="H3" s="368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56" t="s">
        <v>44</v>
      </c>
      <c r="C5" s="57" t="s">
        <v>45</v>
      </c>
      <c r="D5" s="320" t="s">
        <v>712</v>
      </c>
      <c r="E5" s="321"/>
      <c r="F5" s="57" t="s">
        <v>713</v>
      </c>
      <c r="G5" s="57" t="s">
        <v>66</v>
      </c>
      <c r="H5" s="58" t="s">
        <v>67</v>
      </c>
    </row>
    <row r="6" spans="1:206" ht="14.25" customHeight="1">
      <c r="A6" s="370"/>
      <c r="B6" s="59" t="s">
        <v>714</v>
      </c>
      <c r="C6" s="60" t="s">
        <v>50</v>
      </c>
      <c r="D6" s="324" t="s">
        <v>68</v>
      </c>
      <c r="E6" s="325"/>
      <c r="F6" s="61" t="s">
        <v>70</v>
      </c>
      <c r="G6" s="61" t="s">
        <v>70</v>
      </c>
      <c r="H6" s="62" t="s">
        <v>71</v>
      </c>
    </row>
    <row r="7" spans="1:206" ht="14.25" customHeight="1" thickBot="1">
      <c r="A7" s="371"/>
      <c r="B7" s="63" t="s">
        <v>715</v>
      </c>
      <c r="C7" s="64" t="s">
        <v>58</v>
      </c>
      <c r="D7" s="322" t="s">
        <v>70</v>
      </c>
      <c r="E7" s="323"/>
      <c r="F7" s="64" t="s">
        <v>75</v>
      </c>
      <c r="G7" s="64" t="s">
        <v>72</v>
      </c>
      <c r="H7" s="65" t="s">
        <v>72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370</v>
      </c>
      <c r="B9" s="201" t="s">
        <v>716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264</v>
      </c>
      <c r="B10" s="131" t="s">
        <v>265</v>
      </c>
      <c r="C10" s="132" t="s">
        <v>266</v>
      </c>
      <c r="D10" s="133" t="s">
        <v>267</v>
      </c>
      <c r="E10" s="153" t="s">
        <v>269</v>
      </c>
      <c r="F10" s="375"/>
      <c r="G10" s="376"/>
      <c r="H10" s="187" t="s">
        <v>269</v>
      </c>
      <c r="I10" s="248" t="s">
        <v>717</v>
      </c>
      <c r="J10" s="248" t="s">
        <v>718</v>
      </c>
      <c r="K10" s="248" t="s">
        <v>719</v>
      </c>
      <c r="L10" s="248" t="s">
        <v>720</v>
      </c>
      <c r="M10" s="249" t="s">
        <v>721</v>
      </c>
      <c r="N10" s="174"/>
      <c r="O10" s="174"/>
    </row>
    <row r="11" spans="1:206" s="127" customFormat="1" ht="15" customHeight="1">
      <c r="A11" s="361" t="s">
        <v>272</v>
      </c>
      <c r="B11" s="363"/>
      <c r="C11" s="364"/>
      <c r="D11" s="136" t="s">
        <v>273</v>
      </c>
      <c r="E11" s="139" t="s">
        <v>274</v>
      </c>
      <c r="F11" s="377" t="s">
        <v>374</v>
      </c>
      <c r="G11" s="378"/>
      <c r="H11" s="214" t="s">
        <v>375</v>
      </c>
      <c r="I11" s="190" t="s">
        <v>722</v>
      </c>
      <c r="J11" s="190" t="s">
        <v>723</v>
      </c>
      <c r="K11" s="190" t="s">
        <v>723</v>
      </c>
      <c r="L11" s="190" t="s">
        <v>723</v>
      </c>
      <c r="M11" s="191" t="s">
        <v>724</v>
      </c>
      <c r="N11" s="174"/>
      <c r="O11" s="174"/>
    </row>
    <row r="12" spans="1:206" s="127" customFormat="1" ht="15" customHeight="1">
      <c r="A12" s="362"/>
      <c r="B12" s="365"/>
      <c r="C12" s="366"/>
      <c r="D12" s="140" t="s">
        <v>277</v>
      </c>
      <c r="E12" s="209" t="s">
        <v>279</v>
      </c>
      <c r="F12" s="379"/>
      <c r="G12" s="380"/>
      <c r="H12" s="189" t="s">
        <v>279</v>
      </c>
      <c r="I12" s="190" t="s">
        <v>725</v>
      </c>
      <c r="J12" s="190" t="s">
        <v>726</v>
      </c>
      <c r="K12" s="190" t="s">
        <v>727</v>
      </c>
      <c r="L12" s="190" t="s">
        <v>728</v>
      </c>
      <c r="M12" s="191" t="s">
        <v>729</v>
      </c>
      <c r="N12" s="174"/>
      <c r="O12" s="174"/>
    </row>
    <row r="13" spans="1:206" s="127" customFormat="1" ht="15" customHeight="1">
      <c r="A13" s="357" t="s">
        <v>714</v>
      </c>
      <c r="B13" s="277" t="s">
        <v>730</v>
      </c>
      <c r="C13" s="278" t="s">
        <v>731</v>
      </c>
      <c r="D13" s="142">
        <v>45628</v>
      </c>
      <c r="E13" s="143">
        <f t="shared" ref="E13:E20" si="0">D13+2</f>
        <v>45630</v>
      </c>
      <c r="F13" s="273" t="s">
        <v>459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58"/>
      <c r="B14" s="271" t="s">
        <v>309</v>
      </c>
      <c r="C14" s="143" t="s">
        <v>732</v>
      </c>
      <c r="D14" s="142">
        <v>45635</v>
      </c>
      <c r="E14" s="143">
        <f t="shared" si="0"/>
        <v>45637</v>
      </c>
      <c r="F14" s="273" t="s">
        <v>459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58"/>
      <c r="B15" s="273" t="s">
        <v>307</v>
      </c>
      <c r="C15" s="186" t="s">
        <v>733</v>
      </c>
      <c r="D15" s="142">
        <f t="shared" ref="D15:D18" si="2">D14+7</f>
        <v>45642</v>
      </c>
      <c r="E15" s="143">
        <f t="shared" si="0"/>
        <v>45644</v>
      </c>
      <c r="F15" s="273" t="s">
        <v>459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58"/>
      <c r="B16" s="273" t="s">
        <v>413</v>
      </c>
      <c r="C16" s="186" t="s">
        <v>734</v>
      </c>
      <c r="D16" s="142">
        <f t="shared" si="2"/>
        <v>45649</v>
      </c>
      <c r="E16" s="143">
        <f t="shared" si="0"/>
        <v>45651</v>
      </c>
      <c r="F16" s="273" t="s">
        <v>459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58"/>
      <c r="B17" s="273" t="s">
        <v>309</v>
      </c>
      <c r="C17" s="186" t="s">
        <v>735</v>
      </c>
      <c r="D17" s="142">
        <f t="shared" si="2"/>
        <v>45656</v>
      </c>
      <c r="E17" s="143">
        <f t="shared" si="0"/>
        <v>45658</v>
      </c>
      <c r="F17" s="273" t="s">
        <v>459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58"/>
      <c r="B18" s="273" t="s">
        <v>307</v>
      </c>
      <c r="C18" s="186" t="s">
        <v>731</v>
      </c>
      <c r="D18" s="142">
        <f t="shared" si="2"/>
        <v>45663</v>
      </c>
      <c r="E18" s="143">
        <f t="shared" si="0"/>
        <v>45665</v>
      </c>
      <c r="F18" s="273" t="s">
        <v>459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58"/>
      <c r="B19" s="273" t="s">
        <v>413</v>
      </c>
      <c r="C19" s="186" t="s">
        <v>736</v>
      </c>
      <c r="D19" s="142" t="s">
        <v>737</v>
      </c>
      <c r="E19" s="143"/>
      <c r="F19" s="273" t="s">
        <v>459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58"/>
      <c r="B20" s="273" t="s">
        <v>309</v>
      </c>
      <c r="C20" s="186" t="s">
        <v>736</v>
      </c>
      <c r="D20" s="142">
        <v>45677</v>
      </c>
      <c r="E20" s="143">
        <f t="shared" si="0"/>
        <v>45679</v>
      </c>
      <c r="F20" s="273" t="s">
        <v>459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59"/>
      <c r="B21" s="272" t="s">
        <v>307</v>
      </c>
      <c r="C21" s="148" t="s">
        <v>736</v>
      </c>
      <c r="D21" s="147">
        <f t="shared" ref="D21" si="9">D20+7</f>
        <v>45684</v>
      </c>
      <c r="E21" s="148">
        <f>D21+2</f>
        <v>45686</v>
      </c>
      <c r="F21" s="272" t="s">
        <v>459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264</v>
      </c>
      <c r="B23" s="131" t="s">
        <v>265</v>
      </c>
      <c r="C23" s="132" t="s">
        <v>266</v>
      </c>
      <c r="D23" s="133" t="s">
        <v>267</v>
      </c>
      <c r="E23" s="153" t="s">
        <v>319</v>
      </c>
      <c r="F23" s="375"/>
      <c r="G23" s="376"/>
      <c r="H23" s="133" t="s">
        <v>319</v>
      </c>
      <c r="I23" s="248" t="s">
        <v>717</v>
      </c>
      <c r="J23" s="248" t="s">
        <v>718</v>
      </c>
      <c r="K23" s="248" t="s">
        <v>719</v>
      </c>
      <c r="L23" s="248" t="s">
        <v>720</v>
      </c>
      <c r="M23" s="249" t="s">
        <v>721</v>
      </c>
      <c r="N23" s="174"/>
      <c r="O23" s="174"/>
    </row>
    <row r="24" spans="1:15" s="127" customFormat="1" ht="15" customHeight="1">
      <c r="A24" s="361" t="s">
        <v>272</v>
      </c>
      <c r="B24" s="363"/>
      <c r="C24" s="364"/>
      <c r="D24" s="136" t="s">
        <v>273</v>
      </c>
      <c r="E24" s="139" t="s">
        <v>300</v>
      </c>
      <c r="F24" s="377" t="s">
        <v>374</v>
      </c>
      <c r="G24" s="378"/>
      <c r="H24" s="195" t="s">
        <v>375</v>
      </c>
      <c r="I24" s="190" t="s">
        <v>722</v>
      </c>
      <c r="J24" s="190" t="s">
        <v>723</v>
      </c>
      <c r="K24" s="190" t="s">
        <v>723</v>
      </c>
      <c r="L24" s="190" t="s">
        <v>723</v>
      </c>
      <c r="M24" s="191" t="s">
        <v>724</v>
      </c>
      <c r="N24" s="174"/>
      <c r="O24" s="174"/>
    </row>
    <row r="25" spans="1:15" s="127" customFormat="1" ht="15" customHeight="1">
      <c r="A25" s="362"/>
      <c r="B25" s="365"/>
      <c r="C25" s="366"/>
      <c r="D25" s="140" t="s">
        <v>59</v>
      </c>
      <c r="E25" s="155" t="s">
        <v>325</v>
      </c>
      <c r="F25" s="379"/>
      <c r="G25" s="380"/>
      <c r="H25" s="196" t="s">
        <v>278</v>
      </c>
      <c r="I25" s="190" t="s">
        <v>725</v>
      </c>
      <c r="J25" s="190" t="s">
        <v>726</v>
      </c>
      <c r="K25" s="190" t="s">
        <v>727</v>
      </c>
      <c r="L25" s="190" t="s">
        <v>728</v>
      </c>
      <c r="M25" s="191" t="s">
        <v>729</v>
      </c>
      <c r="N25" s="174"/>
      <c r="O25" s="174"/>
    </row>
    <row r="26" spans="1:15" s="127" customFormat="1" ht="15" customHeight="1">
      <c r="A26" s="357" t="s">
        <v>715</v>
      </c>
      <c r="B26" s="142" t="s">
        <v>738</v>
      </c>
      <c r="C26" s="143" t="s">
        <v>739</v>
      </c>
      <c r="D26" s="144">
        <v>45629</v>
      </c>
      <c r="E26" s="186">
        <f t="shared" ref="E26:E33" si="10">D26+3</f>
        <v>45632</v>
      </c>
      <c r="F26" s="273" t="s">
        <v>459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58"/>
      <c r="B27" s="142" t="s">
        <v>740</v>
      </c>
      <c r="C27" s="143" t="s">
        <v>741</v>
      </c>
      <c r="D27" s="144">
        <f t="shared" ref="D27:D34" si="11">D26+7</f>
        <v>45636</v>
      </c>
      <c r="E27" s="186">
        <f t="shared" si="10"/>
        <v>45639</v>
      </c>
      <c r="F27" s="273" t="s">
        <v>459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58"/>
      <c r="B28" s="142" t="s">
        <v>738</v>
      </c>
      <c r="C28" s="143" t="s">
        <v>742</v>
      </c>
      <c r="D28" s="144">
        <f t="shared" si="11"/>
        <v>45643</v>
      </c>
      <c r="E28" s="186">
        <f t="shared" si="10"/>
        <v>45646</v>
      </c>
      <c r="F28" s="273" t="s">
        <v>459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58"/>
      <c r="B29" s="142" t="s">
        <v>740</v>
      </c>
      <c r="C29" s="143" t="s">
        <v>743</v>
      </c>
      <c r="D29" s="144">
        <f t="shared" si="11"/>
        <v>45650</v>
      </c>
      <c r="E29" s="186">
        <f t="shared" si="10"/>
        <v>45653</v>
      </c>
      <c r="F29" s="273" t="s">
        <v>459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58"/>
      <c r="B30" s="142" t="s">
        <v>738</v>
      </c>
      <c r="C30" s="143" t="s">
        <v>744</v>
      </c>
      <c r="D30" s="144">
        <f t="shared" si="11"/>
        <v>45657</v>
      </c>
      <c r="E30" s="186">
        <f t="shared" si="10"/>
        <v>45660</v>
      </c>
      <c r="F30" s="273" t="s">
        <v>459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58"/>
      <c r="B31" s="142" t="s">
        <v>740</v>
      </c>
      <c r="C31" s="143" t="s">
        <v>745</v>
      </c>
      <c r="D31" s="144">
        <f t="shared" si="11"/>
        <v>45664</v>
      </c>
      <c r="E31" s="186">
        <f t="shared" si="10"/>
        <v>45667</v>
      </c>
      <c r="F31" s="273" t="s">
        <v>459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58"/>
      <c r="B32" s="142" t="s">
        <v>738</v>
      </c>
      <c r="C32" s="143" t="s">
        <v>736</v>
      </c>
      <c r="D32" s="144">
        <f t="shared" si="11"/>
        <v>45671</v>
      </c>
      <c r="E32" s="186">
        <f t="shared" si="10"/>
        <v>45674</v>
      </c>
      <c r="F32" s="273" t="s">
        <v>459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58"/>
      <c r="B33" s="142" t="s">
        <v>740</v>
      </c>
      <c r="C33" s="143" t="s">
        <v>746</v>
      </c>
      <c r="D33" s="144">
        <f t="shared" si="11"/>
        <v>45678</v>
      </c>
      <c r="E33" s="186">
        <f t="shared" si="10"/>
        <v>45681</v>
      </c>
      <c r="F33" s="273" t="s">
        <v>459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59"/>
      <c r="B34" s="147" t="s">
        <v>738</v>
      </c>
      <c r="C34" s="148" t="s">
        <v>747</v>
      </c>
      <c r="D34" s="149">
        <f t="shared" si="11"/>
        <v>45685</v>
      </c>
      <c r="E34" s="148">
        <f>D34+3</f>
        <v>45688</v>
      </c>
      <c r="F34" s="272" t="s">
        <v>459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334</v>
      </c>
      <c r="K37" s="157"/>
      <c r="L37" s="157"/>
      <c r="M37" s="157"/>
    </row>
    <row r="38" spans="1:206" s="156" customFormat="1" ht="15" customHeight="1">
      <c r="A38" s="360" t="s">
        <v>335</v>
      </c>
      <c r="B38" s="360"/>
      <c r="C38" s="360"/>
      <c r="D38" s="360"/>
      <c r="E38" s="360"/>
      <c r="F38" s="360"/>
      <c r="G38" s="360"/>
      <c r="H38" s="360"/>
      <c r="I38" s="158"/>
      <c r="J38" s="159"/>
    </row>
    <row r="39" spans="1:206" s="156" customFormat="1" ht="15" customHeight="1">
      <c r="A39" s="360"/>
      <c r="B39" s="360"/>
      <c r="C39" s="360"/>
      <c r="D39" s="360"/>
      <c r="E39" s="360"/>
      <c r="F39" s="360"/>
      <c r="G39" s="360"/>
      <c r="H39" s="360"/>
      <c r="I39" s="158"/>
      <c r="J39" s="159"/>
    </row>
    <row r="40" spans="1:206" s="156" customFormat="1" ht="15" customHeight="1">
      <c r="A40" s="156" t="s">
        <v>336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337</v>
      </c>
      <c r="B42" s="43"/>
      <c r="C42" s="43"/>
      <c r="D42" s="43"/>
      <c r="E42" s="43"/>
      <c r="F42" s="164" t="s">
        <v>338</v>
      </c>
      <c r="G42" s="162"/>
      <c r="H42" s="162"/>
      <c r="I42" s="162"/>
      <c r="J42" s="163"/>
    </row>
    <row r="43" spans="1:206" s="127" customFormat="1" ht="15" customHeight="1">
      <c r="A43" s="165" t="s">
        <v>339</v>
      </c>
      <c r="B43" s="1"/>
      <c r="C43" s="1"/>
      <c r="D43" s="1"/>
      <c r="E43" s="166"/>
      <c r="F43" s="1" t="s">
        <v>340</v>
      </c>
      <c r="G43" s="162"/>
      <c r="H43" s="162"/>
      <c r="I43" s="162"/>
      <c r="J43" s="163"/>
    </row>
    <row r="44" spans="1:206" s="127" customFormat="1" ht="15" customHeight="1">
      <c r="A44" s="1" t="s">
        <v>341</v>
      </c>
      <c r="B44" s="1"/>
      <c r="C44" s="1"/>
      <c r="D44" s="1"/>
      <c r="E44" s="166"/>
      <c r="F44" s="1" t="s">
        <v>342</v>
      </c>
      <c r="G44" s="162"/>
      <c r="H44" s="162"/>
      <c r="I44" s="162"/>
      <c r="J44" s="163"/>
    </row>
    <row r="45" spans="1:206" s="127" customFormat="1" ht="15" customHeight="1">
      <c r="A45" s="1" t="s">
        <v>343</v>
      </c>
      <c r="B45" s="1"/>
      <c r="C45" s="1"/>
      <c r="D45" s="166"/>
      <c r="E45" s="166"/>
      <c r="F45" s="1" t="s">
        <v>343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344</v>
      </c>
      <c r="B47" s="43"/>
      <c r="C47" s="1"/>
      <c r="D47" s="1"/>
      <c r="E47" s="1"/>
      <c r="F47" s="164" t="s">
        <v>344</v>
      </c>
      <c r="G47" s="162"/>
      <c r="H47" s="162"/>
      <c r="I47" s="162"/>
      <c r="J47" s="163"/>
    </row>
    <row r="48" spans="1:206" s="127" customFormat="1" ht="15" customHeight="1">
      <c r="A48" s="1" t="s">
        <v>345</v>
      </c>
      <c r="B48" s="1" t="s">
        <v>346</v>
      </c>
      <c r="C48" s="1"/>
      <c r="D48" s="1"/>
      <c r="E48" s="1"/>
      <c r="F48" s="1" t="s">
        <v>347</v>
      </c>
      <c r="G48" s="1" t="s">
        <v>348</v>
      </c>
      <c r="H48" s="1"/>
      <c r="I48" s="162"/>
      <c r="J48" s="163"/>
    </row>
    <row r="49" spans="1:10" s="127" customFormat="1" ht="15" customHeight="1">
      <c r="A49" s="1" t="s">
        <v>349</v>
      </c>
      <c r="B49" s="1" t="s">
        <v>350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351</v>
      </c>
      <c r="B50" s="1" t="s">
        <v>352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353</v>
      </c>
      <c r="B52" s="169" t="s">
        <v>109</v>
      </c>
      <c r="C52" s="1"/>
      <c r="D52" s="1"/>
      <c r="E52" s="1"/>
      <c r="F52" s="164" t="s">
        <v>353</v>
      </c>
      <c r="G52" s="169" t="s">
        <v>109</v>
      </c>
      <c r="H52" s="168"/>
    </row>
    <row r="53" spans="1:10" s="127" customFormat="1" ht="15" customHeight="1">
      <c r="A53" s="170" t="s">
        <v>354</v>
      </c>
      <c r="B53" s="1"/>
      <c r="C53" s="1"/>
      <c r="D53" s="1"/>
      <c r="E53" s="1"/>
      <c r="F53" s="1" t="s">
        <v>355</v>
      </c>
      <c r="G53" s="1"/>
      <c r="H53" s="168"/>
    </row>
    <row r="54" spans="1:10" s="127" customFormat="1" ht="15" customHeight="1">
      <c r="A54" s="170" t="s">
        <v>356</v>
      </c>
      <c r="B54" s="169"/>
      <c r="C54" s="1"/>
      <c r="D54" s="1"/>
      <c r="E54" s="1"/>
      <c r="F54" s="1" t="s">
        <v>357</v>
      </c>
      <c r="G54" s="1"/>
      <c r="H54" s="168"/>
      <c r="I54" s="1"/>
      <c r="J54" s="1"/>
    </row>
    <row r="55" spans="1:10" s="127" customFormat="1" ht="15" customHeight="1">
      <c r="A55" s="170" t="s">
        <v>358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359</v>
      </c>
      <c r="B57" s="169" t="s">
        <v>121</v>
      </c>
      <c r="C57" s="1"/>
      <c r="D57" s="1"/>
      <c r="E57" s="1"/>
      <c r="F57" s="164" t="s">
        <v>359</v>
      </c>
      <c r="G57" s="169" t="s">
        <v>121</v>
      </c>
      <c r="H57" s="1"/>
      <c r="I57" s="1"/>
      <c r="J57" s="1"/>
    </row>
    <row r="58" spans="1:10" s="127" customFormat="1" ht="15" customHeight="1">
      <c r="A58" s="170" t="s">
        <v>360</v>
      </c>
      <c r="B58" s="1"/>
      <c r="C58" s="1"/>
      <c r="D58" s="1"/>
      <c r="E58" s="1"/>
      <c r="F58" s="170" t="s">
        <v>361</v>
      </c>
      <c r="G58" s="1"/>
      <c r="H58" s="1"/>
      <c r="I58" s="1"/>
      <c r="J58" s="1"/>
    </row>
    <row r="59" spans="1:10" s="127" customFormat="1" ht="15" customHeight="1">
      <c r="A59" s="1" t="s">
        <v>362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363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364</v>
      </c>
      <c r="G62" s="169" t="s">
        <v>158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365</v>
      </c>
      <c r="G63" s="1" t="s">
        <v>366</v>
      </c>
      <c r="H63" s="1"/>
      <c r="I63" s="1"/>
      <c r="J63" s="1"/>
    </row>
    <row r="64" spans="1:10" s="127" customFormat="1" ht="15" customHeight="1">
      <c r="F64" s="1" t="s">
        <v>367</v>
      </c>
      <c r="G64" s="1" t="s">
        <v>368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A26:A34"/>
    <mergeCell ref="A38:H39"/>
    <mergeCell ref="F23:G23"/>
    <mergeCell ref="A24:A25"/>
    <mergeCell ref="B24:C25"/>
    <mergeCell ref="F24:G25"/>
    <mergeCell ref="F10:G10"/>
    <mergeCell ref="A11:A12"/>
    <mergeCell ref="B11:C12"/>
    <mergeCell ref="F11:G12"/>
    <mergeCell ref="A13:A21"/>
    <mergeCell ref="C1:I1"/>
    <mergeCell ref="A3:H3"/>
    <mergeCell ref="A5:A7"/>
    <mergeCell ref="D5:E5"/>
    <mergeCell ref="D6:E6"/>
    <mergeCell ref="D7:E7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272</v>
      </c>
      <c r="B1" s="126"/>
      <c r="C1" s="367" t="s">
        <v>40</v>
      </c>
      <c r="D1" s="367"/>
      <c r="E1" s="367"/>
      <c r="F1" s="367"/>
      <c r="G1" s="367"/>
      <c r="H1" s="367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68" t="s">
        <v>748</v>
      </c>
      <c r="B3" s="368"/>
      <c r="C3" s="368"/>
      <c r="D3" s="368"/>
      <c r="E3" s="368"/>
      <c r="F3" s="368"/>
      <c r="G3" s="368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370</v>
      </c>
      <c r="B10" s="201" t="s">
        <v>749</v>
      </c>
      <c r="C10" s="226"/>
      <c r="D10" s="226"/>
      <c r="F10" s="210"/>
      <c r="I10" s="1"/>
    </row>
    <row r="11" spans="1:206" s="127" customFormat="1" ht="15.7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75"/>
      <c r="G11" s="376"/>
      <c r="H11" s="187" t="s">
        <v>269</v>
      </c>
      <c r="I11" s="227" t="s">
        <v>750</v>
      </c>
      <c r="J11" s="227" t="s">
        <v>751</v>
      </c>
      <c r="K11" s="228" t="s">
        <v>752</v>
      </c>
    </row>
    <row r="12" spans="1:206" s="127" customFormat="1" ht="15.7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77" t="s">
        <v>374</v>
      </c>
      <c r="G12" s="378"/>
      <c r="H12" s="214" t="s">
        <v>375</v>
      </c>
      <c r="I12" s="232" t="s">
        <v>753</v>
      </c>
      <c r="J12" s="232" t="s">
        <v>754</v>
      </c>
      <c r="K12" s="247" t="s">
        <v>755</v>
      </c>
    </row>
    <row r="13" spans="1:206" s="127" customFormat="1" ht="15.75" customHeight="1">
      <c r="A13" s="381"/>
      <c r="B13" s="365"/>
      <c r="C13" s="366"/>
      <c r="D13" s="140" t="s">
        <v>277</v>
      </c>
      <c r="E13" s="209" t="s">
        <v>279</v>
      </c>
      <c r="F13" s="379"/>
      <c r="G13" s="380"/>
      <c r="H13" s="189" t="s">
        <v>756</v>
      </c>
      <c r="I13" s="232" t="s">
        <v>757</v>
      </c>
      <c r="J13" s="232" t="s">
        <v>757</v>
      </c>
      <c r="K13" s="247" t="s">
        <v>757</v>
      </c>
    </row>
    <row r="14" spans="1:206" s="127" customFormat="1" ht="15.7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758</v>
      </c>
      <c r="G14" s="143" t="s">
        <v>759</v>
      </c>
      <c r="H14" s="144">
        <v>45820</v>
      </c>
      <c r="I14" s="144">
        <f t="shared" ref="I14:I17" si="1">H14+13</f>
        <v>45833</v>
      </c>
      <c r="J14" s="144">
        <f t="shared" ref="J14:J17" si="2">H14+17</f>
        <v>45837</v>
      </c>
      <c r="K14" s="143" t="s">
        <v>430</v>
      </c>
    </row>
    <row r="15" spans="1:206" s="127" customFormat="1" ht="15.75" customHeight="1">
      <c r="A15" s="358"/>
      <c r="B15" s="273" t="s">
        <v>284</v>
      </c>
      <c r="C15" s="186" t="s">
        <v>285</v>
      </c>
      <c r="D15" s="142">
        <f t="shared" ref="D15:D21" si="3">D14+7</f>
        <v>45817</v>
      </c>
      <c r="E15" s="143">
        <f t="shared" si="0"/>
        <v>45819</v>
      </c>
      <c r="F15" s="142" t="s">
        <v>760</v>
      </c>
      <c r="G15" s="143" t="s">
        <v>761</v>
      </c>
      <c r="H15" s="144">
        <f t="shared" ref="H15:H22" si="4">H14+7</f>
        <v>45827</v>
      </c>
      <c r="I15" s="144">
        <f t="shared" si="1"/>
        <v>45840</v>
      </c>
      <c r="J15" s="144">
        <f t="shared" si="2"/>
        <v>45844</v>
      </c>
      <c r="K15" s="143">
        <f t="shared" ref="K15:K17" si="5">H15+21</f>
        <v>45848</v>
      </c>
    </row>
    <row r="16" spans="1:206" s="127" customFormat="1" ht="15.75" customHeight="1">
      <c r="A16" s="358"/>
      <c r="B16" s="273" t="s">
        <v>286</v>
      </c>
      <c r="C16" s="186" t="s">
        <v>287</v>
      </c>
      <c r="D16" s="142">
        <f t="shared" si="3"/>
        <v>45824</v>
      </c>
      <c r="E16" s="143">
        <f t="shared" si="0"/>
        <v>45826</v>
      </c>
      <c r="F16" s="142" t="s">
        <v>459</v>
      </c>
      <c r="G16" s="143"/>
      <c r="H16" s="144" t="s">
        <v>381</v>
      </c>
      <c r="I16" s="144"/>
      <c r="J16" s="144"/>
      <c r="K16" s="143"/>
    </row>
    <row r="17" spans="1:12" s="127" customFormat="1" ht="15.75" customHeight="1">
      <c r="A17" s="358"/>
      <c r="B17" s="273" t="s">
        <v>282</v>
      </c>
      <c r="C17" s="186" t="s">
        <v>288</v>
      </c>
      <c r="D17" s="142">
        <f t="shared" si="3"/>
        <v>45831</v>
      </c>
      <c r="E17" s="143">
        <f t="shared" si="0"/>
        <v>45833</v>
      </c>
      <c r="F17" s="142" t="s">
        <v>762</v>
      </c>
      <c r="G17" s="143" t="s">
        <v>629</v>
      </c>
      <c r="H17" s="144">
        <v>45841</v>
      </c>
      <c r="I17" s="144">
        <f t="shared" si="1"/>
        <v>45854</v>
      </c>
      <c r="J17" s="144">
        <f t="shared" si="2"/>
        <v>45858</v>
      </c>
      <c r="K17" s="143">
        <f t="shared" si="5"/>
        <v>45862</v>
      </c>
    </row>
    <row r="18" spans="1:12" s="127" customFormat="1" ht="15.75" customHeight="1">
      <c r="A18" s="358"/>
      <c r="B18" s="273" t="s">
        <v>284</v>
      </c>
      <c r="C18" s="186" t="s">
        <v>289</v>
      </c>
      <c r="D18" s="142">
        <f t="shared" si="3"/>
        <v>45838</v>
      </c>
      <c r="E18" s="143">
        <f t="shared" si="0"/>
        <v>45840</v>
      </c>
      <c r="F18" s="142" t="s">
        <v>763</v>
      </c>
      <c r="G18" s="143" t="s">
        <v>764</v>
      </c>
      <c r="H18" s="144">
        <f t="shared" si="4"/>
        <v>45848</v>
      </c>
      <c r="I18" s="144">
        <f t="shared" ref="I18:I19" si="6">H18+13</f>
        <v>45861</v>
      </c>
      <c r="J18" s="144">
        <f t="shared" ref="J18:J19" si="7">H18+17</f>
        <v>45865</v>
      </c>
      <c r="K18" s="143" t="s">
        <v>430</v>
      </c>
    </row>
    <row r="19" spans="1:12" s="127" customFormat="1" ht="15.75" customHeight="1">
      <c r="A19" s="358"/>
      <c r="B19" s="273" t="s">
        <v>286</v>
      </c>
      <c r="C19" s="186" t="s">
        <v>290</v>
      </c>
      <c r="D19" s="142">
        <f t="shared" si="3"/>
        <v>45845</v>
      </c>
      <c r="E19" s="143">
        <f t="shared" si="0"/>
        <v>45847</v>
      </c>
      <c r="F19" s="142" t="s">
        <v>765</v>
      </c>
      <c r="G19" s="143" t="s">
        <v>766</v>
      </c>
      <c r="H19" s="144">
        <f t="shared" si="4"/>
        <v>45855</v>
      </c>
      <c r="I19" s="144">
        <f t="shared" si="6"/>
        <v>45868</v>
      </c>
      <c r="J19" s="144">
        <f t="shared" si="7"/>
        <v>45872</v>
      </c>
      <c r="K19" s="143">
        <f t="shared" ref="K19" si="8">H19+21</f>
        <v>45876</v>
      </c>
    </row>
    <row r="20" spans="1:12" s="127" customFormat="1" ht="15.75" customHeight="1">
      <c r="A20" s="358"/>
      <c r="B20" s="273" t="s">
        <v>282</v>
      </c>
      <c r="C20" s="186" t="s">
        <v>291</v>
      </c>
      <c r="D20" s="142">
        <f t="shared" si="3"/>
        <v>45852</v>
      </c>
      <c r="E20" s="143">
        <f t="shared" si="0"/>
        <v>45854</v>
      </c>
      <c r="F20" s="142" t="s">
        <v>758</v>
      </c>
      <c r="G20" s="143" t="s">
        <v>622</v>
      </c>
      <c r="H20" s="144">
        <f t="shared" si="4"/>
        <v>45862</v>
      </c>
      <c r="I20" s="144">
        <f t="shared" ref="I20:I21" si="9">H20+13</f>
        <v>45875</v>
      </c>
      <c r="J20" s="144">
        <f t="shared" ref="J20:J21" si="10">H20+17</f>
        <v>45879</v>
      </c>
      <c r="K20" s="143">
        <f t="shared" ref="K20:K21" si="11">H20+21</f>
        <v>45883</v>
      </c>
    </row>
    <row r="21" spans="1:12" s="127" customFormat="1" ht="15.75" customHeight="1">
      <c r="A21" s="358"/>
      <c r="B21" s="273" t="s">
        <v>284</v>
      </c>
      <c r="C21" s="186" t="s">
        <v>292</v>
      </c>
      <c r="D21" s="142">
        <f t="shared" si="3"/>
        <v>45859</v>
      </c>
      <c r="E21" s="143">
        <f t="shared" si="0"/>
        <v>45861</v>
      </c>
      <c r="F21" s="142" t="s">
        <v>760</v>
      </c>
      <c r="G21" s="143" t="s">
        <v>759</v>
      </c>
      <c r="H21" s="144">
        <f t="shared" si="4"/>
        <v>45869</v>
      </c>
      <c r="I21" s="144">
        <f t="shared" si="9"/>
        <v>45882</v>
      </c>
      <c r="J21" s="144">
        <f t="shared" si="10"/>
        <v>45886</v>
      </c>
      <c r="K21" s="143">
        <f t="shared" si="11"/>
        <v>45890</v>
      </c>
    </row>
    <row r="22" spans="1:12" s="127" customFormat="1" ht="15.7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459</v>
      </c>
      <c r="G22" s="148" t="s">
        <v>767</v>
      </c>
      <c r="H22" s="149">
        <f t="shared" si="4"/>
        <v>45876</v>
      </c>
      <c r="I22" s="149">
        <f t="shared" ref="I22" si="12">H22+13</f>
        <v>45889</v>
      </c>
      <c r="J22" s="149">
        <f t="shared" ref="J22" si="13">H22+17</f>
        <v>45893</v>
      </c>
      <c r="K22" s="148">
        <f t="shared" ref="K22" si="14">H22+21</f>
        <v>45897</v>
      </c>
      <c r="L22" s="251"/>
    </row>
    <row r="23" spans="1:12" s="201" customFormat="1" ht="15.75" customHeight="1" thickBot="1"/>
    <row r="24" spans="1:12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75"/>
      <c r="G24" s="376"/>
      <c r="H24" s="187" t="s">
        <v>269</v>
      </c>
      <c r="I24" s="227" t="s">
        <v>750</v>
      </c>
      <c r="J24" s="227" t="s">
        <v>751</v>
      </c>
      <c r="K24" s="228" t="s">
        <v>752</v>
      </c>
    </row>
    <row r="25" spans="1:12" s="14" customFormat="1" ht="15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77" t="s">
        <v>374</v>
      </c>
      <c r="G25" s="378"/>
      <c r="H25" s="214" t="s">
        <v>375</v>
      </c>
      <c r="I25" s="232" t="s">
        <v>753</v>
      </c>
      <c r="J25" s="232" t="s">
        <v>754</v>
      </c>
      <c r="K25" s="247" t="s">
        <v>755</v>
      </c>
    </row>
    <row r="26" spans="1:12" s="14" customFormat="1" ht="15" customHeight="1">
      <c r="A26" s="362"/>
      <c r="B26" s="365"/>
      <c r="C26" s="366"/>
      <c r="D26" s="140" t="s">
        <v>277</v>
      </c>
      <c r="E26" s="155" t="s">
        <v>279</v>
      </c>
      <c r="F26" s="379"/>
      <c r="G26" s="380"/>
      <c r="H26" s="189" t="s">
        <v>756</v>
      </c>
      <c r="I26" s="232" t="s">
        <v>757</v>
      </c>
      <c r="J26" s="232" t="s">
        <v>757</v>
      </c>
      <c r="K26" s="247" t="s">
        <v>757</v>
      </c>
    </row>
    <row r="27" spans="1:12" s="14" customFormat="1" ht="15" customHeight="1">
      <c r="A27" s="357" t="s">
        <v>55</v>
      </c>
      <c r="B27" s="273" t="s">
        <v>307</v>
      </c>
      <c r="C27" s="186" t="s">
        <v>308</v>
      </c>
      <c r="D27" s="142">
        <v>45812</v>
      </c>
      <c r="E27" s="143">
        <f t="shared" ref="E27:E35" si="15">D27+3</f>
        <v>45815</v>
      </c>
      <c r="F27" s="142" t="s">
        <v>758</v>
      </c>
      <c r="G27" s="143" t="s">
        <v>759</v>
      </c>
      <c r="H27" s="144">
        <v>45820</v>
      </c>
      <c r="I27" s="144">
        <f t="shared" ref="I27:I28" si="16">H27+13</f>
        <v>45833</v>
      </c>
      <c r="J27" s="144">
        <f t="shared" ref="J27:J28" si="17">H27+17</f>
        <v>45837</v>
      </c>
      <c r="K27" s="143" t="s">
        <v>430</v>
      </c>
    </row>
    <row r="28" spans="1:12" s="14" customFormat="1" ht="15" customHeight="1">
      <c r="A28" s="358"/>
      <c r="B28" s="273" t="s">
        <v>309</v>
      </c>
      <c r="C28" s="186" t="s">
        <v>308</v>
      </c>
      <c r="D28" s="142">
        <f t="shared" ref="D28:D34" si="18">D27+7</f>
        <v>45819</v>
      </c>
      <c r="E28" s="143">
        <f t="shared" si="15"/>
        <v>45822</v>
      </c>
      <c r="F28" s="142" t="s">
        <v>760</v>
      </c>
      <c r="G28" s="143" t="s">
        <v>761</v>
      </c>
      <c r="H28" s="144">
        <f t="shared" ref="H28:H35" si="19">H27+7</f>
        <v>45827</v>
      </c>
      <c r="I28" s="144">
        <f t="shared" si="16"/>
        <v>45840</v>
      </c>
      <c r="J28" s="144">
        <f t="shared" si="17"/>
        <v>45844</v>
      </c>
      <c r="K28" s="143">
        <f t="shared" ref="K28" si="20">H28+21</f>
        <v>45848</v>
      </c>
    </row>
    <row r="29" spans="1:12" s="14" customFormat="1" ht="15" customHeight="1">
      <c r="A29" s="358"/>
      <c r="B29" s="273" t="s">
        <v>310</v>
      </c>
      <c r="C29" s="186" t="s">
        <v>311</v>
      </c>
      <c r="D29" s="142">
        <f t="shared" si="18"/>
        <v>45826</v>
      </c>
      <c r="E29" s="143">
        <f t="shared" si="15"/>
        <v>45829</v>
      </c>
      <c r="F29" s="142" t="s">
        <v>459</v>
      </c>
      <c r="G29" s="143"/>
      <c r="H29" s="144" t="s">
        <v>381</v>
      </c>
      <c r="I29" s="144"/>
      <c r="J29" s="144"/>
      <c r="K29" s="143"/>
    </row>
    <row r="30" spans="1:12" s="14" customFormat="1" ht="15" customHeight="1">
      <c r="A30" s="358"/>
      <c r="B30" s="273" t="s">
        <v>307</v>
      </c>
      <c r="C30" s="186" t="s">
        <v>312</v>
      </c>
      <c r="D30" s="142">
        <f t="shared" si="18"/>
        <v>45833</v>
      </c>
      <c r="E30" s="143">
        <f t="shared" si="15"/>
        <v>45836</v>
      </c>
      <c r="F30" s="142" t="s">
        <v>762</v>
      </c>
      <c r="G30" s="143" t="s">
        <v>629</v>
      </c>
      <c r="H30" s="144">
        <v>45841</v>
      </c>
      <c r="I30" s="144">
        <f t="shared" ref="I30:I35" si="21">H30+13</f>
        <v>45854</v>
      </c>
      <c r="J30" s="144">
        <f t="shared" ref="J30:J35" si="22">H30+17</f>
        <v>45858</v>
      </c>
      <c r="K30" s="143">
        <f t="shared" ref="K30" si="23">H30+21</f>
        <v>45862</v>
      </c>
    </row>
    <row r="31" spans="1:12" s="14" customFormat="1" ht="15" customHeight="1">
      <c r="A31" s="358"/>
      <c r="B31" s="273" t="s">
        <v>309</v>
      </c>
      <c r="C31" s="186" t="s">
        <v>312</v>
      </c>
      <c r="D31" s="142">
        <f t="shared" si="18"/>
        <v>45840</v>
      </c>
      <c r="E31" s="143">
        <f t="shared" si="15"/>
        <v>45843</v>
      </c>
      <c r="F31" s="142" t="s">
        <v>763</v>
      </c>
      <c r="G31" s="143" t="s">
        <v>764</v>
      </c>
      <c r="H31" s="144">
        <f t="shared" si="19"/>
        <v>45848</v>
      </c>
      <c r="I31" s="144">
        <f t="shared" si="21"/>
        <v>45861</v>
      </c>
      <c r="J31" s="144">
        <f t="shared" si="22"/>
        <v>45865</v>
      </c>
      <c r="K31" s="143" t="s">
        <v>430</v>
      </c>
    </row>
    <row r="32" spans="1:12" s="14" customFormat="1" ht="15" customHeight="1">
      <c r="A32" s="358"/>
      <c r="B32" s="273" t="s">
        <v>310</v>
      </c>
      <c r="C32" s="186" t="s">
        <v>313</v>
      </c>
      <c r="D32" s="142">
        <f t="shared" si="18"/>
        <v>45847</v>
      </c>
      <c r="E32" s="143">
        <f t="shared" si="15"/>
        <v>45850</v>
      </c>
      <c r="F32" s="142" t="s">
        <v>765</v>
      </c>
      <c r="G32" s="143" t="s">
        <v>766</v>
      </c>
      <c r="H32" s="144">
        <f t="shared" si="19"/>
        <v>45855</v>
      </c>
      <c r="I32" s="144">
        <f t="shared" si="21"/>
        <v>45868</v>
      </c>
      <c r="J32" s="144">
        <f t="shared" si="22"/>
        <v>45872</v>
      </c>
      <c r="K32" s="143">
        <f t="shared" ref="K32:K35" si="24">H32+21</f>
        <v>45876</v>
      </c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18"/>
        <v>45854</v>
      </c>
      <c r="E33" s="143">
        <f t="shared" si="15"/>
        <v>45857</v>
      </c>
      <c r="F33" s="142" t="s">
        <v>758</v>
      </c>
      <c r="G33" s="143" t="s">
        <v>622</v>
      </c>
      <c r="H33" s="144">
        <f t="shared" si="19"/>
        <v>45862</v>
      </c>
      <c r="I33" s="144">
        <f t="shared" si="21"/>
        <v>45875</v>
      </c>
      <c r="J33" s="144">
        <f t="shared" si="22"/>
        <v>45879</v>
      </c>
      <c r="K33" s="143">
        <f t="shared" si="24"/>
        <v>45883</v>
      </c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18"/>
        <v>45861</v>
      </c>
      <c r="E34" s="143">
        <f t="shared" si="15"/>
        <v>45864</v>
      </c>
      <c r="F34" s="142" t="s">
        <v>760</v>
      </c>
      <c r="G34" s="143" t="s">
        <v>759</v>
      </c>
      <c r="H34" s="144">
        <f t="shared" si="19"/>
        <v>45869</v>
      </c>
      <c r="I34" s="144">
        <f t="shared" si="21"/>
        <v>45882</v>
      </c>
      <c r="J34" s="144">
        <f t="shared" si="22"/>
        <v>45886</v>
      </c>
      <c r="K34" s="143">
        <f t="shared" si="24"/>
        <v>45890</v>
      </c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 t="shared" si="15"/>
        <v>45871</v>
      </c>
      <c r="F35" s="147" t="s">
        <v>459</v>
      </c>
      <c r="G35" s="148" t="s">
        <v>767</v>
      </c>
      <c r="H35" s="149">
        <f t="shared" si="19"/>
        <v>45876</v>
      </c>
      <c r="I35" s="149">
        <f t="shared" si="21"/>
        <v>45889</v>
      </c>
      <c r="J35" s="149">
        <f t="shared" si="22"/>
        <v>45893</v>
      </c>
      <c r="K35" s="148">
        <f t="shared" si="24"/>
        <v>45897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321</v>
      </c>
      <c r="F37" s="375"/>
      <c r="G37" s="376"/>
      <c r="H37" s="187" t="s">
        <v>321</v>
      </c>
      <c r="I37" s="227" t="s">
        <v>750</v>
      </c>
      <c r="J37" s="227" t="s">
        <v>751</v>
      </c>
      <c r="K37" s="228" t="s">
        <v>752</v>
      </c>
    </row>
    <row r="38" spans="1:16379" s="127" customFormat="1" ht="15.75" customHeight="1">
      <c r="A38" s="361" t="s">
        <v>272</v>
      </c>
      <c r="B38" s="363"/>
      <c r="C38" s="364"/>
      <c r="D38" s="136" t="s">
        <v>273</v>
      </c>
      <c r="E38" s="139" t="s">
        <v>276</v>
      </c>
      <c r="F38" s="377" t="s">
        <v>374</v>
      </c>
      <c r="G38" s="378"/>
      <c r="H38" s="189" t="s">
        <v>375</v>
      </c>
      <c r="I38" s="232" t="s">
        <v>768</v>
      </c>
      <c r="J38" s="232" t="s">
        <v>769</v>
      </c>
      <c r="K38" s="247" t="s">
        <v>770</v>
      </c>
    </row>
    <row r="39" spans="1:16379" s="127" customFormat="1" ht="15.75" customHeight="1">
      <c r="A39" s="362"/>
      <c r="B39" s="365"/>
      <c r="C39" s="366"/>
      <c r="D39" s="140" t="s">
        <v>59</v>
      </c>
      <c r="E39" s="155" t="s">
        <v>327</v>
      </c>
      <c r="F39" s="379"/>
      <c r="G39" s="380"/>
      <c r="H39" s="189" t="s">
        <v>771</v>
      </c>
      <c r="I39" s="232" t="s">
        <v>757</v>
      </c>
      <c r="J39" s="232" t="s">
        <v>757</v>
      </c>
      <c r="K39" s="247" t="s">
        <v>757</v>
      </c>
    </row>
    <row r="40" spans="1:16379" s="127" customFormat="1" ht="15.75" customHeight="1">
      <c r="A40" s="357" t="s">
        <v>57</v>
      </c>
      <c r="B40" s="142" t="s">
        <v>328</v>
      </c>
      <c r="C40" s="143" t="s">
        <v>291</v>
      </c>
      <c r="D40" s="144">
        <v>45811</v>
      </c>
      <c r="E40" s="143">
        <f t="shared" ref="E40:E48" si="25">D40+8</f>
        <v>45819</v>
      </c>
      <c r="F40" s="142" t="s">
        <v>760</v>
      </c>
      <c r="G40" s="143" t="s">
        <v>761</v>
      </c>
      <c r="H40" s="144">
        <v>45823</v>
      </c>
      <c r="I40" s="144">
        <f t="shared" ref="I40:I42" si="26">H40+17</f>
        <v>45840</v>
      </c>
      <c r="J40" s="144">
        <f t="shared" ref="J40:J42" si="27">H40+21</f>
        <v>45844</v>
      </c>
      <c r="K40" s="143">
        <f t="shared" ref="K40:K42" si="28">H40+25</f>
        <v>45848</v>
      </c>
    </row>
    <row r="41" spans="1:16379" s="127" customFormat="1" ht="15.75" customHeight="1">
      <c r="A41" s="358"/>
      <c r="B41" s="142" t="s">
        <v>329</v>
      </c>
      <c r="C41" s="186" t="s">
        <v>330</v>
      </c>
      <c r="D41" s="144">
        <f t="shared" ref="D41:D48" si="29">D40+7</f>
        <v>45818</v>
      </c>
      <c r="E41" s="143">
        <f t="shared" si="25"/>
        <v>45826</v>
      </c>
      <c r="F41" s="142" t="s">
        <v>459</v>
      </c>
      <c r="G41" s="143"/>
      <c r="H41" s="144" t="s">
        <v>381</v>
      </c>
      <c r="I41" s="144"/>
      <c r="J41" s="144"/>
      <c r="K41" s="143"/>
    </row>
    <row r="42" spans="1:16379" s="127" customFormat="1" ht="15.75" customHeight="1">
      <c r="A42" s="358"/>
      <c r="B42" s="142" t="s">
        <v>328</v>
      </c>
      <c r="C42" s="186" t="s">
        <v>308</v>
      </c>
      <c r="D42" s="144">
        <f t="shared" si="29"/>
        <v>45825</v>
      </c>
      <c r="E42" s="143">
        <f t="shared" si="25"/>
        <v>45833</v>
      </c>
      <c r="F42" s="142" t="s">
        <v>762</v>
      </c>
      <c r="G42" s="143" t="s">
        <v>629</v>
      </c>
      <c r="H42" s="144">
        <v>45837</v>
      </c>
      <c r="I42" s="144">
        <f t="shared" si="26"/>
        <v>45854</v>
      </c>
      <c r="J42" s="144">
        <f t="shared" si="27"/>
        <v>45858</v>
      </c>
      <c r="K42" s="143">
        <f t="shared" si="28"/>
        <v>45862</v>
      </c>
    </row>
    <row r="43" spans="1:16379" s="127" customFormat="1" ht="15.75" customHeight="1">
      <c r="A43" s="358"/>
      <c r="B43" s="142" t="s">
        <v>329</v>
      </c>
      <c r="C43" s="186" t="s">
        <v>331</v>
      </c>
      <c r="D43" s="144">
        <f t="shared" si="29"/>
        <v>45832</v>
      </c>
      <c r="E43" s="143">
        <f t="shared" si="25"/>
        <v>45840</v>
      </c>
      <c r="F43" s="142" t="s">
        <v>763</v>
      </c>
      <c r="G43" s="143" t="s">
        <v>764</v>
      </c>
      <c r="H43" s="144">
        <f t="shared" ref="H43:H47" si="30">H42+7</f>
        <v>45844</v>
      </c>
      <c r="I43" s="144">
        <f t="shared" ref="I43:I47" si="31">H43+17</f>
        <v>45861</v>
      </c>
      <c r="J43" s="144">
        <f t="shared" ref="J43:J47" si="32">H43+21</f>
        <v>45865</v>
      </c>
      <c r="K43" s="143">
        <f t="shared" ref="K43:K47" si="33">H43+25</f>
        <v>45869</v>
      </c>
    </row>
    <row r="44" spans="1:16379" s="127" customFormat="1" ht="15.75" customHeight="1">
      <c r="A44" s="358"/>
      <c r="B44" s="142" t="s">
        <v>328</v>
      </c>
      <c r="C44" s="186" t="s">
        <v>312</v>
      </c>
      <c r="D44" s="144">
        <f t="shared" si="29"/>
        <v>45839</v>
      </c>
      <c r="E44" s="143">
        <f t="shared" si="25"/>
        <v>45847</v>
      </c>
      <c r="F44" s="142" t="s">
        <v>765</v>
      </c>
      <c r="G44" s="143" t="s">
        <v>766</v>
      </c>
      <c r="H44" s="144">
        <f t="shared" si="30"/>
        <v>45851</v>
      </c>
      <c r="I44" s="144">
        <f t="shared" si="31"/>
        <v>45868</v>
      </c>
      <c r="J44" s="144">
        <f t="shared" si="32"/>
        <v>45872</v>
      </c>
      <c r="K44" s="143">
        <f t="shared" si="33"/>
        <v>45876</v>
      </c>
    </row>
    <row r="45" spans="1:16379" s="127" customFormat="1" ht="15.75" customHeight="1">
      <c r="A45" s="358"/>
      <c r="B45" s="142" t="s">
        <v>329</v>
      </c>
      <c r="C45" s="186" t="s">
        <v>332</v>
      </c>
      <c r="D45" s="144">
        <f t="shared" si="29"/>
        <v>45846</v>
      </c>
      <c r="E45" s="143">
        <f t="shared" si="25"/>
        <v>45854</v>
      </c>
      <c r="F45" s="142" t="s">
        <v>758</v>
      </c>
      <c r="G45" s="143" t="s">
        <v>622</v>
      </c>
      <c r="H45" s="144">
        <f t="shared" si="30"/>
        <v>45858</v>
      </c>
      <c r="I45" s="144">
        <f t="shared" si="31"/>
        <v>45875</v>
      </c>
      <c r="J45" s="144">
        <f t="shared" si="32"/>
        <v>45879</v>
      </c>
      <c r="K45" s="143">
        <f t="shared" si="33"/>
        <v>45883</v>
      </c>
    </row>
    <row r="46" spans="1:16379" s="127" customFormat="1" ht="15.75" customHeight="1">
      <c r="A46" s="358"/>
      <c r="B46" s="142" t="s">
        <v>328</v>
      </c>
      <c r="C46" s="186" t="s">
        <v>314</v>
      </c>
      <c r="D46" s="144">
        <f t="shared" si="29"/>
        <v>45853</v>
      </c>
      <c r="E46" s="143">
        <f t="shared" si="25"/>
        <v>45861</v>
      </c>
      <c r="F46" s="142" t="s">
        <v>760</v>
      </c>
      <c r="G46" s="143" t="s">
        <v>759</v>
      </c>
      <c r="H46" s="144">
        <f t="shared" si="30"/>
        <v>45865</v>
      </c>
      <c r="I46" s="144">
        <f t="shared" si="31"/>
        <v>45882</v>
      </c>
      <c r="J46" s="144">
        <f t="shared" si="32"/>
        <v>45886</v>
      </c>
      <c r="K46" s="143">
        <f t="shared" si="33"/>
        <v>45890</v>
      </c>
    </row>
    <row r="47" spans="1:16379" s="127" customFormat="1" ht="15.75" customHeight="1">
      <c r="A47" s="358"/>
      <c r="B47" s="142" t="s">
        <v>329</v>
      </c>
      <c r="C47" s="186" t="s">
        <v>333</v>
      </c>
      <c r="D47" s="144">
        <f t="shared" si="29"/>
        <v>45860</v>
      </c>
      <c r="E47" s="143">
        <f t="shared" si="25"/>
        <v>45868</v>
      </c>
      <c r="F47" s="142" t="s">
        <v>459</v>
      </c>
      <c r="G47" s="143" t="s">
        <v>767</v>
      </c>
      <c r="H47" s="144">
        <f t="shared" si="30"/>
        <v>45872</v>
      </c>
      <c r="I47" s="144">
        <f t="shared" si="31"/>
        <v>45889</v>
      </c>
      <c r="J47" s="144">
        <f t="shared" si="32"/>
        <v>45893</v>
      </c>
      <c r="K47" s="143">
        <f t="shared" si="33"/>
        <v>45897</v>
      </c>
    </row>
    <row r="48" spans="1:16379" s="127" customFormat="1" ht="15.75" customHeight="1" thickBot="1">
      <c r="A48" s="359"/>
      <c r="B48" s="147" t="s">
        <v>328</v>
      </c>
      <c r="C48" s="148" t="s">
        <v>311</v>
      </c>
      <c r="D48" s="149">
        <f t="shared" si="29"/>
        <v>45867</v>
      </c>
      <c r="E48" s="148">
        <f t="shared" si="25"/>
        <v>45875</v>
      </c>
      <c r="F48" s="147" t="s">
        <v>762</v>
      </c>
      <c r="G48" s="148" t="s">
        <v>772</v>
      </c>
      <c r="H48" s="149">
        <f>H47+7</f>
        <v>45879</v>
      </c>
      <c r="I48" s="149">
        <f>H48+17</f>
        <v>45896</v>
      </c>
      <c r="J48" s="149">
        <f>H48+21</f>
        <v>45900</v>
      </c>
      <c r="K48" s="148">
        <f>H48+25</f>
        <v>45904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334</v>
      </c>
      <c r="K51" s="157"/>
      <c r="L51" s="157"/>
      <c r="M51" s="157"/>
    </row>
    <row r="52" spans="1:206" s="156" customFormat="1" ht="15" customHeight="1">
      <c r="A52" s="360" t="s">
        <v>335</v>
      </c>
      <c r="B52" s="360"/>
      <c r="C52" s="360"/>
      <c r="D52" s="360"/>
      <c r="E52" s="360"/>
      <c r="F52" s="360"/>
      <c r="G52" s="360"/>
      <c r="H52" s="360"/>
      <c r="I52" s="158"/>
      <c r="J52" s="159"/>
    </row>
    <row r="53" spans="1:206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156" t="s">
        <v>336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337</v>
      </c>
      <c r="B56" s="43"/>
      <c r="C56" s="43"/>
      <c r="D56" s="43"/>
      <c r="E56" s="43"/>
      <c r="F56" s="164" t="s">
        <v>338</v>
      </c>
      <c r="G56" s="162"/>
      <c r="H56" s="162"/>
      <c r="I56" s="162"/>
      <c r="J56" s="163"/>
    </row>
    <row r="57" spans="1:206" s="127" customFormat="1" ht="15" customHeight="1">
      <c r="A57" s="165" t="s">
        <v>339</v>
      </c>
      <c r="B57" s="1"/>
      <c r="C57" s="1"/>
      <c r="D57" s="1"/>
      <c r="E57" s="166"/>
      <c r="F57" s="1" t="s">
        <v>340</v>
      </c>
      <c r="G57" s="162"/>
      <c r="H57" s="162"/>
      <c r="I57" s="162"/>
      <c r="J57" s="163"/>
    </row>
    <row r="58" spans="1:206" s="127" customFormat="1" ht="15" customHeight="1">
      <c r="A58" s="1" t="s">
        <v>341</v>
      </c>
      <c r="B58" s="1"/>
      <c r="C58" s="1"/>
      <c r="D58" s="1"/>
      <c r="E58" s="166"/>
      <c r="F58" s="1" t="s">
        <v>342</v>
      </c>
      <c r="G58" s="162"/>
      <c r="H58" s="162"/>
      <c r="I58" s="162"/>
      <c r="J58" s="163"/>
    </row>
    <row r="59" spans="1:206" s="127" customFormat="1" ht="15" customHeight="1">
      <c r="A59" s="1" t="s">
        <v>343</v>
      </c>
      <c r="B59" s="1"/>
      <c r="C59" s="1"/>
      <c r="D59" s="166"/>
      <c r="E59" s="166"/>
      <c r="F59" s="1" t="s">
        <v>343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344</v>
      </c>
      <c r="B61" s="43"/>
      <c r="C61" s="1"/>
      <c r="D61" s="1"/>
      <c r="E61" s="1"/>
      <c r="F61" s="164" t="s">
        <v>344</v>
      </c>
      <c r="G61" s="162"/>
      <c r="H61" s="162"/>
      <c r="I61" s="162"/>
      <c r="J61" s="163"/>
    </row>
    <row r="62" spans="1:206" s="127" customFormat="1" ht="15" customHeight="1">
      <c r="A62" s="1" t="s">
        <v>345</v>
      </c>
      <c r="B62" s="1" t="s">
        <v>346</v>
      </c>
      <c r="C62" s="1"/>
      <c r="D62" s="1"/>
      <c r="E62" s="1"/>
      <c r="F62" s="1" t="s">
        <v>347</v>
      </c>
      <c r="G62" s="1" t="s">
        <v>348</v>
      </c>
      <c r="H62" s="1"/>
      <c r="I62" s="162"/>
      <c r="J62" s="163"/>
    </row>
    <row r="63" spans="1:206" s="127" customFormat="1" ht="15" customHeight="1">
      <c r="A63" s="1" t="s">
        <v>349</v>
      </c>
      <c r="B63" s="1" t="s">
        <v>350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351</v>
      </c>
      <c r="B64" s="1" t="s">
        <v>352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353</v>
      </c>
      <c r="B66" s="169" t="s">
        <v>109</v>
      </c>
      <c r="C66" s="1"/>
      <c r="D66" s="1"/>
      <c r="E66" s="1"/>
      <c r="F66" s="164" t="s">
        <v>353</v>
      </c>
      <c r="G66" s="169" t="s">
        <v>109</v>
      </c>
      <c r="H66" s="168"/>
    </row>
    <row r="67" spans="1:10" s="127" customFormat="1" ht="15" customHeight="1">
      <c r="A67" s="170" t="s">
        <v>354</v>
      </c>
      <c r="B67" s="1"/>
      <c r="C67" s="1"/>
      <c r="D67" s="1"/>
      <c r="E67" s="1"/>
      <c r="F67" s="1" t="s">
        <v>355</v>
      </c>
      <c r="G67" s="1"/>
      <c r="H67" s="168"/>
    </row>
    <row r="68" spans="1:10" s="127" customFormat="1" ht="15" customHeight="1">
      <c r="A68" s="170" t="s">
        <v>356</v>
      </c>
      <c r="B68" s="169"/>
      <c r="C68" s="1"/>
      <c r="D68" s="1"/>
      <c r="E68" s="1"/>
      <c r="F68" s="1" t="s">
        <v>357</v>
      </c>
      <c r="G68" s="1"/>
      <c r="H68" s="168"/>
      <c r="I68" s="1"/>
      <c r="J68" s="1"/>
    </row>
    <row r="69" spans="1:10" s="127" customFormat="1" ht="15" customHeight="1">
      <c r="A69" s="170" t="s">
        <v>358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359</v>
      </c>
      <c r="B71" s="169" t="s">
        <v>121</v>
      </c>
      <c r="C71" s="1"/>
      <c r="D71" s="1"/>
      <c r="E71" s="1"/>
      <c r="F71" s="164" t="s">
        <v>359</v>
      </c>
      <c r="G71" s="169" t="s">
        <v>121</v>
      </c>
      <c r="H71" s="1"/>
      <c r="I71" s="1"/>
      <c r="J71" s="1"/>
    </row>
    <row r="72" spans="1:10" s="127" customFormat="1" ht="15" customHeight="1">
      <c r="A72" s="170" t="s">
        <v>360</v>
      </c>
      <c r="B72" s="1"/>
      <c r="C72" s="1"/>
      <c r="D72" s="1"/>
      <c r="E72" s="1"/>
      <c r="F72" s="170" t="s">
        <v>361</v>
      </c>
      <c r="G72" s="1"/>
      <c r="H72" s="1"/>
      <c r="I72" s="1"/>
      <c r="J72" s="1"/>
    </row>
    <row r="73" spans="1:10" s="127" customFormat="1" ht="15" customHeight="1">
      <c r="A73" s="1" t="s">
        <v>362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363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364</v>
      </c>
      <c r="G76" s="169" t="s">
        <v>158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365</v>
      </c>
      <c r="G77" s="1" t="s">
        <v>366</v>
      </c>
      <c r="H77" s="1"/>
      <c r="I77" s="1"/>
      <c r="J77" s="1"/>
    </row>
    <row r="78" spans="1:10" s="127" customFormat="1" ht="15" customHeight="1">
      <c r="F78" s="1" t="s">
        <v>367</v>
      </c>
      <c r="G78" s="1" t="s">
        <v>368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H1"/>
    <mergeCell ref="A3:G3"/>
    <mergeCell ref="A5:A8"/>
    <mergeCell ref="D5:E5"/>
    <mergeCell ref="D8:E8"/>
  </mergeCells>
  <hyperlinks>
    <hyperlink ref="A2" location="MENU!A1" display="BACK TO MENU" xr:uid="{8AD66E58-B982-40C9-B363-206180A6CF81}"/>
    <hyperlink ref="A59" r:id="rId1" display="http://www.tslines.com/" xr:uid="{C003E245-41AD-4854-9C79-36B0D2667861}"/>
    <hyperlink ref="F59" r:id="rId2" display="http://www.tslines.com/" xr:uid="{95B3853E-84A4-4B11-BEF8-A9D137298017}"/>
    <hyperlink ref="G71" r:id="rId3" xr:uid="{70C1FE42-982C-4A80-A863-3F2A1184FD96}"/>
    <hyperlink ref="G76" r:id="rId4" xr:uid="{8D401966-4EA8-4EBB-B6DC-82006AC99B93}"/>
    <hyperlink ref="B71" r:id="rId5" xr:uid="{E29E6935-86CA-4A16-B08E-1FC8865FC31C}"/>
    <hyperlink ref="G66" r:id="rId6" display="mailto:cus.tslhph@tslines.com.vn" xr:uid="{DD49DD2E-6574-4A05-9DD0-44931654F2ED}"/>
    <hyperlink ref="B66" r:id="rId7" display="mailto:cus.tslhph@tslines.com.vn" xr:uid="{D56603D6-01CC-4D3B-96AF-CEF3DE7CE54F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84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773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370</v>
      </c>
      <c r="B10" s="201" t="s">
        <v>774</v>
      </c>
      <c r="J10" s="14"/>
      <c r="K10" s="14"/>
    </row>
    <row r="11" spans="1:204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321</v>
      </c>
      <c r="F11" s="412"/>
      <c r="G11" s="386"/>
      <c r="H11" s="187" t="s">
        <v>321</v>
      </c>
      <c r="I11" s="276" t="s">
        <v>775</v>
      </c>
    </row>
    <row r="12" spans="1:204" s="127" customFormat="1" ht="15" customHeight="1">
      <c r="A12" s="361" t="s">
        <v>272</v>
      </c>
      <c r="B12" s="363"/>
      <c r="C12" s="364"/>
      <c r="D12" s="136" t="s">
        <v>273</v>
      </c>
      <c r="E12" s="139" t="s">
        <v>276</v>
      </c>
      <c r="F12" s="413" t="s">
        <v>374</v>
      </c>
      <c r="G12" s="384"/>
      <c r="H12" s="189" t="s">
        <v>375</v>
      </c>
      <c r="I12" s="191" t="s">
        <v>776</v>
      </c>
    </row>
    <row r="13" spans="1:204" s="127" customFormat="1" ht="15" customHeight="1">
      <c r="A13" s="362"/>
      <c r="B13" s="365"/>
      <c r="C13" s="366"/>
      <c r="D13" s="140" t="s">
        <v>59</v>
      </c>
      <c r="E13" s="155" t="s">
        <v>327</v>
      </c>
      <c r="F13" s="413"/>
      <c r="G13" s="384"/>
      <c r="H13" s="189" t="s">
        <v>327</v>
      </c>
      <c r="I13" s="212" t="s">
        <v>777</v>
      </c>
      <c r="K13" s="14"/>
    </row>
    <row r="14" spans="1:204" s="127" customFormat="1" ht="15" customHeight="1">
      <c r="A14" s="357" t="s">
        <v>57</v>
      </c>
      <c r="B14" s="142" t="s">
        <v>328</v>
      </c>
      <c r="C14" s="143" t="s">
        <v>291</v>
      </c>
      <c r="D14" s="144">
        <v>45811</v>
      </c>
      <c r="E14" s="143">
        <f t="shared" ref="E14:E22" si="0">D14+8</f>
        <v>45819</v>
      </c>
      <c r="F14" s="142" t="s">
        <v>778</v>
      </c>
      <c r="G14" s="143" t="s">
        <v>779</v>
      </c>
      <c r="H14" s="144">
        <v>45821</v>
      </c>
      <c r="I14" s="186" t="s">
        <v>780</v>
      </c>
      <c r="K14" s="14"/>
    </row>
    <row r="15" spans="1:204" s="127" customFormat="1" ht="15" customHeight="1">
      <c r="A15" s="358"/>
      <c r="B15" s="142" t="s">
        <v>329</v>
      </c>
      <c r="C15" s="186" t="s">
        <v>330</v>
      </c>
      <c r="D15" s="144">
        <f t="shared" ref="D15:D22" si="1">D14+7</f>
        <v>45818</v>
      </c>
      <c r="E15" s="143">
        <f t="shared" si="0"/>
        <v>45826</v>
      </c>
      <c r="F15" s="142" t="s">
        <v>781</v>
      </c>
      <c r="G15" s="143" t="s">
        <v>782</v>
      </c>
      <c r="H15" s="144">
        <v>45826</v>
      </c>
      <c r="I15" s="186">
        <v>45847</v>
      </c>
      <c r="K15" s="14"/>
    </row>
    <row r="16" spans="1:204" s="127" customFormat="1" ht="15" customHeight="1">
      <c r="A16" s="358"/>
      <c r="B16" s="142" t="s">
        <v>328</v>
      </c>
      <c r="C16" s="186" t="s">
        <v>308</v>
      </c>
      <c r="D16" s="144">
        <f t="shared" si="1"/>
        <v>45825</v>
      </c>
      <c r="E16" s="143">
        <f t="shared" si="0"/>
        <v>45833</v>
      </c>
      <c r="F16" s="142" t="s">
        <v>783</v>
      </c>
      <c r="G16" s="143" t="s">
        <v>784</v>
      </c>
      <c r="H16" s="144">
        <v>45835</v>
      </c>
      <c r="I16" s="186">
        <f>H16+19</f>
        <v>45854</v>
      </c>
      <c r="K16" s="14"/>
    </row>
    <row r="17" spans="1:11" s="127" customFormat="1" ht="15" customHeight="1">
      <c r="A17" s="358"/>
      <c r="B17" s="142" t="s">
        <v>329</v>
      </c>
      <c r="C17" s="186" t="s">
        <v>331</v>
      </c>
      <c r="D17" s="144">
        <f t="shared" si="1"/>
        <v>45832</v>
      </c>
      <c r="E17" s="143">
        <f t="shared" si="0"/>
        <v>45840</v>
      </c>
      <c r="F17" s="142" t="s">
        <v>785</v>
      </c>
      <c r="G17" s="143" t="s">
        <v>786</v>
      </c>
      <c r="H17" s="144">
        <v>45842</v>
      </c>
      <c r="I17" s="186">
        <f>H17+19</f>
        <v>45861</v>
      </c>
      <c r="K17" s="14"/>
    </row>
    <row r="18" spans="1:11" s="127" customFormat="1" ht="15" customHeight="1">
      <c r="A18" s="358"/>
      <c r="B18" s="142" t="s">
        <v>328</v>
      </c>
      <c r="C18" s="186" t="s">
        <v>312</v>
      </c>
      <c r="D18" s="144">
        <f t="shared" si="1"/>
        <v>45839</v>
      </c>
      <c r="E18" s="143">
        <f t="shared" si="0"/>
        <v>45847</v>
      </c>
      <c r="F18" s="142" t="s">
        <v>787</v>
      </c>
      <c r="G18" s="143" t="s">
        <v>782</v>
      </c>
      <c r="H18" s="144">
        <f t="shared" ref="H18:H21" si="2">H17+7</f>
        <v>45849</v>
      </c>
      <c r="I18" s="186">
        <f t="shared" ref="I18:I19" si="3">H18+18</f>
        <v>45867</v>
      </c>
      <c r="K18" s="14"/>
    </row>
    <row r="19" spans="1:11" s="127" customFormat="1" ht="15" customHeight="1">
      <c r="A19" s="358"/>
      <c r="B19" s="142" t="s">
        <v>329</v>
      </c>
      <c r="C19" s="186" t="s">
        <v>332</v>
      </c>
      <c r="D19" s="144">
        <f t="shared" si="1"/>
        <v>45846</v>
      </c>
      <c r="E19" s="143">
        <f t="shared" si="0"/>
        <v>45854</v>
      </c>
      <c r="F19" s="142" t="s">
        <v>788</v>
      </c>
      <c r="G19" s="143" t="s">
        <v>782</v>
      </c>
      <c r="H19" s="144">
        <f t="shared" si="2"/>
        <v>45856</v>
      </c>
      <c r="I19" s="186">
        <f t="shared" si="3"/>
        <v>45874</v>
      </c>
      <c r="K19" s="14"/>
    </row>
    <row r="20" spans="1:11" s="127" customFormat="1" ht="15" customHeight="1">
      <c r="A20" s="358"/>
      <c r="B20" s="142" t="s">
        <v>328</v>
      </c>
      <c r="C20" s="186" t="s">
        <v>314</v>
      </c>
      <c r="D20" s="144">
        <f t="shared" si="1"/>
        <v>45853</v>
      </c>
      <c r="E20" s="143">
        <f t="shared" si="0"/>
        <v>45861</v>
      </c>
      <c r="F20" s="142" t="s">
        <v>778</v>
      </c>
      <c r="G20" s="143" t="s">
        <v>789</v>
      </c>
      <c r="H20" s="144">
        <f t="shared" si="2"/>
        <v>45863</v>
      </c>
      <c r="I20" s="186">
        <f t="shared" ref="I20" si="4">H20+18</f>
        <v>45881</v>
      </c>
      <c r="K20" s="14"/>
    </row>
    <row r="21" spans="1:11" s="127" customFormat="1" ht="15" customHeight="1">
      <c r="A21" s="358"/>
      <c r="B21" s="142" t="s">
        <v>329</v>
      </c>
      <c r="C21" s="186" t="s">
        <v>333</v>
      </c>
      <c r="D21" s="144">
        <f t="shared" si="1"/>
        <v>45860</v>
      </c>
      <c r="E21" s="143">
        <f t="shared" si="0"/>
        <v>45868</v>
      </c>
      <c r="F21" s="142" t="s">
        <v>781</v>
      </c>
      <c r="G21" s="143" t="s">
        <v>779</v>
      </c>
      <c r="H21" s="144">
        <f t="shared" si="2"/>
        <v>45870</v>
      </c>
      <c r="I21" s="186">
        <f t="shared" ref="I21" si="5">H21+18</f>
        <v>45888</v>
      </c>
      <c r="K21" s="14"/>
    </row>
    <row r="22" spans="1:11" s="127" customFormat="1" ht="15" customHeight="1" thickBot="1">
      <c r="A22" s="359"/>
      <c r="B22" s="147" t="s">
        <v>328</v>
      </c>
      <c r="C22" s="148" t="s">
        <v>311</v>
      </c>
      <c r="D22" s="149">
        <f t="shared" si="1"/>
        <v>45867</v>
      </c>
      <c r="E22" s="148">
        <f t="shared" si="0"/>
        <v>45875</v>
      </c>
      <c r="F22" s="147" t="s">
        <v>783</v>
      </c>
      <c r="G22" s="148" t="s">
        <v>786</v>
      </c>
      <c r="H22" s="149">
        <f t="shared" ref="H22" si="6">H21+7</f>
        <v>45877</v>
      </c>
      <c r="I22" s="148">
        <f t="shared" ref="I22" si="7">H22+18</f>
        <v>45895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 thickBot="1">
      <c r="A24" s="200" t="s">
        <v>370</v>
      </c>
      <c r="B24" s="201" t="s">
        <v>790</v>
      </c>
      <c r="J24" s="14"/>
      <c r="K24" s="14"/>
    </row>
    <row r="25" spans="1:11" s="127" customFormat="1" ht="15" customHeight="1">
      <c r="A25" s="130" t="s">
        <v>264</v>
      </c>
      <c r="B25" s="131" t="s">
        <v>265</v>
      </c>
      <c r="C25" s="132" t="s">
        <v>266</v>
      </c>
      <c r="D25" s="133" t="s">
        <v>267</v>
      </c>
      <c r="E25" s="153" t="s">
        <v>269</v>
      </c>
      <c r="F25" s="412"/>
      <c r="G25" s="386"/>
      <c r="H25" s="187" t="s">
        <v>269</v>
      </c>
      <c r="I25" s="276" t="s">
        <v>775</v>
      </c>
    </row>
    <row r="26" spans="1:11" s="127" customFormat="1" ht="15" customHeight="1">
      <c r="A26" s="361" t="s">
        <v>272</v>
      </c>
      <c r="B26" s="363"/>
      <c r="C26" s="364"/>
      <c r="D26" s="136" t="s">
        <v>273</v>
      </c>
      <c r="E26" s="139" t="s">
        <v>300</v>
      </c>
      <c r="F26" s="413" t="s">
        <v>374</v>
      </c>
      <c r="G26" s="384"/>
      <c r="H26" s="189" t="s">
        <v>375</v>
      </c>
      <c r="I26" s="191" t="s">
        <v>791</v>
      </c>
    </row>
    <row r="27" spans="1:11" s="127" customFormat="1" ht="15" customHeight="1">
      <c r="A27" s="362"/>
      <c r="B27" s="365"/>
      <c r="C27" s="366"/>
      <c r="D27" s="140" t="s">
        <v>277</v>
      </c>
      <c r="E27" s="155" t="s">
        <v>279</v>
      </c>
      <c r="F27" s="413"/>
      <c r="G27" s="384"/>
      <c r="H27" s="189" t="s">
        <v>279</v>
      </c>
      <c r="I27" s="212" t="s">
        <v>792</v>
      </c>
      <c r="K27" s="14"/>
    </row>
    <row r="28" spans="1:11" s="127" customFormat="1" ht="15" customHeight="1">
      <c r="A28" s="358" t="s">
        <v>793</v>
      </c>
      <c r="B28" s="273" t="s">
        <v>307</v>
      </c>
      <c r="C28" s="186" t="s">
        <v>308</v>
      </c>
      <c r="D28" s="142">
        <v>45812</v>
      </c>
      <c r="E28" s="143">
        <f t="shared" ref="E28:E31" si="8">D28+3</f>
        <v>45815</v>
      </c>
      <c r="F28" s="142" t="s">
        <v>794</v>
      </c>
      <c r="G28" s="143" t="s">
        <v>782</v>
      </c>
      <c r="H28" s="144">
        <v>45819</v>
      </c>
      <c r="I28" s="186">
        <v>45839</v>
      </c>
      <c r="K28" s="14"/>
    </row>
    <row r="29" spans="1:11" s="127" customFormat="1" ht="15" customHeight="1">
      <c r="A29" s="358"/>
      <c r="B29" s="273" t="s">
        <v>309</v>
      </c>
      <c r="C29" s="186" t="s">
        <v>308</v>
      </c>
      <c r="D29" s="301">
        <v>45819</v>
      </c>
      <c r="E29" s="143">
        <f t="shared" si="8"/>
        <v>45822</v>
      </c>
      <c r="F29" s="301" t="s">
        <v>783</v>
      </c>
      <c r="G29" s="143" t="s">
        <v>784</v>
      </c>
      <c r="H29" s="185">
        <v>45828</v>
      </c>
      <c r="I29" s="186">
        <v>45854</v>
      </c>
      <c r="K29" s="14"/>
    </row>
    <row r="30" spans="1:11" s="127" customFormat="1" ht="15" customHeight="1">
      <c r="A30" s="358"/>
      <c r="B30" s="273" t="s">
        <v>310</v>
      </c>
      <c r="C30" s="186" t="s">
        <v>311</v>
      </c>
      <c r="D30" s="301">
        <v>45826</v>
      </c>
      <c r="E30" s="143">
        <f t="shared" si="8"/>
        <v>45829</v>
      </c>
      <c r="F30" s="301" t="s">
        <v>795</v>
      </c>
      <c r="G30" s="143" t="s">
        <v>796</v>
      </c>
      <c r="H30" s="144">
        <v>45836</v>
      </c>
      <c r="I30" s="186">
        <v>45857</v>
      </c>
      <c r="K30" s="14"/>
    </row>
    <row r="31" spans="1:11" s="127" customFormat="1" ht="15" customHeight="1" thickBot="1">
      <c r="A31" s="359"/>
      <c r="B31" s="272" t="s">
        <v>307</v>
      </c>
      <c r="C31" s="148" t="s">
        <v>312</v>
      </c>
      <c r="D31" s="147">
        <v>45833</v>
      </c>
      <c r="E31" s="148">
        <f t="shared" si="8"/>
        <v>45836</v>
      </c>
      <c r="F31" s="147" t="s">
        <v>797</v>
      </c>
      <c r="G31" s="148" t="s">
        <v>789</v>
      </c>
      <c r="H31" s="149">
        <v>45843</v>
      </c>
      <c r="I31" s="148">
        <v>45864</v>
      </c>
      <c r="K31" s="14"/>
    </row>
    <row r="32" spans="1:11" s="127" customFormat="1" ht="15" customHeight="1" thickBo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</row>
    <row r="33" spans="1:11" s="127" customFormat="1" ht="15" customHeight="1">
      <c r="A33" s="130" t="s">
        <v>264</v>
      </c>
      <c r="B33" s="131" t="s">
        <v>265</v>
      </c>
      <c r="C33" s="132" t="s">
        <v>266</v>
      </c>
      <c r="D33" s="133" t="s">
        <v>267</v>
      </c>
      <c r="E33" s="153" t="s">
        <v>269</v>
      </c>
      <c r="F33" s="412"/>
      <c r="G33" s="386"/>
      <c r="H33" s="187" t="s">
        <v>269</v>
      </c>
      <c r="I33" s="276" t="s">
        <v>775</v>
      </c>
      <c r="J33" s="14"/>
      <c r="K33" s="14"/>
    </row>
    <row r="34" spans="1:11" s="127" customFormat="1" ht="15" customHeight="1">
      <c r="A34" s="361" t="s">
        <v>272</v>
      </c>
      <c r="B34" s="363"/>
      <c r="C34" s="364"/>
      <c r="D34" s="136" t="s">
        <v>273</v>
      </c>
      <c r="E34" s="139" t="s">
        <v>274</v>
      </c>
      <c r="F34" s="413" t="s">
        <v>374</v>
      </c>
      <c r="G34" s="384"/>
      <c r="H34" s="189" t="s">
        <v>375</v>
      </c>
      <c r="I34" s="191" t="s">
        <v>791</v>
      </c>
      <c r="J34" s="14"/>
      <c r="K34" s="14"/>
    </row>
    <row r="35" spans="1:11" s="127" customFormat="1" ht="15" customHeight="1">
      <c r="A35" s="362"/>
      <c r="B35" s="365"/>
      <c r="C35" s="366"/>
      <c r="D35" s="140" t="s">
        <v>277</v>
      </c>
      <c r="E35" s="155" t="s">
        <v>279</v>
      </c>
      <c r="F35" s="413"/>
      <c r="G35" s="384"/>
      <c r="H35" s="189" t="s">
        <v>279</v>
      </c>
      <c r="I35" s="212" t="s">
        <v>792</v>
      </c>
      <c r="J35" s="14"/>
      <c r="K35" s="14"/>
    </row>
    <row r="36" spans="1:11" s="127" customFormat="1" ht="15" customHeight="1">
      <c r="A36" s="358" t="s">
        <v>798</v>
      </c>
      <c r="B36" s="273" t="s">
        <v>282</v>
      </c>
      <c r="C36" s="186" t="s">
        <v>283</v>
      </c>
      <c r="D36" s="142">
        <v>45810</v>
      </c>
      <c r="E36" s="143">
        <f>D36+2</f>
        <v>45812</v>
      </c>
      <c r="F36" s="142" t="s">
        <v>794</v>
      </c>
      <c r="G36" s="143" t="s">
        <v>782</v>
      </c>
      <c r="H36" s="144">
        <v>45819</v>
      </c>
      <c r="I36" s="186">
        <v>45839</v>
      </c>
      <c r="J36" s="14"/>
      <c r="K36" s="14"/>
    </row>
    <row r="37" spans="1:11" s="127" customFormat="1" ht="15" customHeight="1">
      <c r="A37" s="358"/>
      <c r="B37" s="273" t="s">
        <v>284</v>
      </c>
      <c r="C37" s="186" t="s">
        <v>285</v>
      </c>
      <c r="D37" s="301">
        <v>45817</v>
      </c>
      <c r="E37" s="143">
        <f>D37+2</f>
        <v>45819</v>
      </c>
      <c r="F37" s="301" t="s">
        <v>783</v>
      </c>
      <c r="G37" s="143" t="s">
        <v>784</v>
      </c>
      <c r="H37" s="185">
        <v>45828</v>
      </c>
      <c r="I37" s="186">
        <v>45854</v>
      </c>
      <c r="J37" s="14"/>
      <c r="K37" s="14"/>
    </row>
    <row r="38" spans="1:11" s="127" customFormat="1" ht="15" customHeight="1">
      <c r="A38" s="358"/>
      <c r="B38" s="273" t="s">
        <v>286</v>
      </c>
      <c r="C38" s="186" t="s">
        <v>287</v>
      </c>
      <c r="D38" s="301">
        <v>45824</v>
      </c>
      <c r="E38" s="143">
        <f>D38+2</f>
        <v>45826</v>
      </c>
      <c r="F38" s="301" t="s">
        <v>783</v>
      </c>
      <c r="G38" s="143" t="s">
        <v>784</v>
      </c>
      <c r="H38" s="144">
        <v>45836</v>
      </c>
      <c r="I38" s="186">
        <v>45839</v>
      </c>
      <c r="J38" s="14"/>
      <c r="K38" s="14"/>
    </row>
    <row r="39" spans="1:11" s="127" customFormat="1" ht="15" customHeight="1">
      <c r="A39" s="358"/>
      <c r="B39" s="273" t="s">
        <v>282</v>
      </c>
      <c r="C39" s="186" t="s">
        <v>288</v>
      </c>
      <c r="D39" s="301">
        <v>45831</v>
      </c>
      <c r="E39" s="143">
        <f>D39+2</f>
        <v>45833</v>
      </c>
      <c r="F39" s="301" t="s">
        <v>795</v>
      </c>
      <c r="G39" s="143" t="s">
        <v>796</v>
      </c>
      <c r="H39" s="144">
        <v>45836</v>
      </c>
      <c r="I39" s="186">
        <v>45839</v>
      </c>
      <c r="J39" s="14"/>
      <c r="K39" s="14"/>
    </row>
    <row r="40" spans="1:11" s="127" customFormat="1" ht="15" customHeight="1" thickBot="1">
      <c r="A40" s="359"/>
      <c r="B40" s="272" t="s">
        <v>284</v>
      </c>
      <c r="C40" s="148" t="s">
        <v>289</v>
      </c>
      <c r="D40" s="147">
        <v>45838</v>
      </c>
      <c r="E40" s="148">
        <f>D40+2</f>
        <v>45840</v>
      </c>
      <c r="F40" s="147" t="s">
        <v>797</v>
      </c>
      <c r="G40" s="148" t="s">
        <v>789</v>
      </c>
      <c r="H40" s="149">
        <v>45843</v>
      </c>
      <c r="I40" s="148">
        <v>45864</v>
      </c>
      <c r="J40" s="14"/>
      <c r="K40" s="14"/>
    </row>
    <row r="41" spans="1:11" s="127" customFormat="1" ht="1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 s="127" customFormat="1" ht="15" customHeight="1">
      <c r="J42" s="14"/>
      <c r="K42" s="14"/>
    </row>
    <row r="43" spans="1:11" s="156" customFormat="1" ht="15" customHeight="1">
      <c r="A43" s="156" t="s">
        <v>334</v>
      </c>
      <c r="J43" s="157"/>
      <c r="K43" s="157"/>
    </row>
    <row r="44" spans="1:11" s="156" customFormat="1" ht="15" customHeight="1">
      <c r="A44" s="360" t="s">
        <v>335</v>
      </c>
      <c r="B44" s="360"/>
      <c r="C44" s="360"/>
      <c r="D44" s="360"/>
      <c r="E44" s="360"/>
      <c r="F44" s="360"/>
      <c r="G44" s="360"/>
      <c r="H44" s="360"/>
      <c r="I44" s="158"/>
    </row>
    <row r="45" spans="1:11" s="156" customFormat="1" ht="15" customHeight="1">
      <c r="A45" s="360"/>
      <c r="B45" s="360"/>
      <c r="C45" s="360"/>
      <c r="D45" s="360"/>
      <c r="E45" s="360"/>
      <c r="F45" s="360"/>
      <c r="G45" s="360"/>
      <c r="H45" s="360"/>
      <c r="I45" s="158"/>
    </row>
    <row r="46" spans="1:11" s="156" customFormat="1" ht="15" customHeight="1">
      <c r="A46" s="156" t="s">
        <v>336</v>
      </c>
      <c r="B46" s="160"/>
      <c r="G46" s="158"/>
      <c r="H46" s="158"/>
      <c r="I46" s="158"/>
    </row>
    <row r="47" spans="1:11" s="127" customFormat="1" ht="15" customHeight="1">
      <c r="A47" s="161"/>
      <c r="B47" s="43"/>
      <c r="C47" s="1"/>
      <c r="D47" s="1"/>
      <c r="E47" s="1"/>
      <c r="F47" s="1"/>
      <c r="G47" s="162"/>
      <c r="H47" s="162"/>
      <c r="I47" s="162"/>
    </row>
    <row r="48" spans="1:11" s="127" customFormat="1" ht="15" customHeight="1">
      <c r="A48" s="164" t="s">
        <v>337</v>
      </c>
      <c r="B48" s="43"/>
      <c r="C48" s="43"/>
      <c r="D48" s="43"/>
      <c r="E48" s="43"/>
      <c r="F48" s="164" t="s">
        <v>338</v>
      </c>
      <c r="G48" s="162"/>
      <c r="H48" s="162"/>
      <c r="I48" s="162"/>
    </row>
    <row r="49" spans="1:9" s="127" customFormat="1" ht="15" customHeight="1">
      <c r="A49" s="165" t="s">
        <v>339</v>
      </c>
      <c r="B49" s="1"/>
      <c r="C49" s="1"/>
      <c r="D49" s="1"/>
      <c r="E49" s="166"/>
      <c r="F49" s="1" t="s">
        <v>340</v>
      </c>
      <c r="G49" s="162"/>
      <c r="H49" s="162"/>
      <c r="I49" s="162"/>
    </row>
    <row r="50" spans="1:9" s="127" customFormat="1" ht="15" customHeight="1">
      <c r="A50" s="1" t="s">
        <v>341</v>
      </c>
      <c r="B50" s="1"/>
      <c r="C50" s="1"/>
      <c r="D50" s="1"/>
      <c r="E50" s="166"/>
      <c r="F50" s="1" t="s">
        <v>342</v>
      </c>
      <c r="G50" s="162"/>
      <c r="H50" s="162"/>
      <c r="I50" s="162"/>
    </row>
    <row r="51" spans="1:9" s="127" customFormat="1" ht="15" customHeight="1">
      <c r="A51" s="1" t="s">
        <v>343</v>
      </c>
      <c r="B51" s="1"/>
      <c r="C51" s="1"/>
      <c r="D51" s="166"/>
      <c r="E51" s="166"/>
      <c r="F51" s="1" t="s">
        <v>343</v>
      </c>
      <c r="G51" s="162"/>
      <c r="H51" s="162"/>
      <c r="I51" s="162"/>
    </row>
    <row r="52" spans="1:9" s="127" customFormat="1" ht="15" customHeight="1">
      <c r="A52" s="1"/>
      <c r="B52" s="1"/>
      <c r="C52" s="1"/>
      <c r="D52" s="166"/>
      <c r="E52" s="166"/>
      <c r="F52" s="1"/>
      <c r="G52" s="162"/>
      <c r="H52" s="162"/>
      <c r="I52" s="162"/>
    </row>
    <row r="53" spans="1:9" s="127" customFormat="1" ht="15" customHeight="1">
      <c r="A53" s="164" t="s">
        <v>344</v>
      </c>
      <c r="B53" s="43"/>
      <c r="C53" s="1"/>
      <c r="D53" s="1"/>
      <c r="E53" s="1"/>
      <c r="F53" s="164" t="s">
        <v>344</v>
      </c>
      <c r="G53" s="162"/>
      <c r="H53" s="162"/>
      <c r="I53" s="162"/>
    </row>
    <row r="54" spans="1:9" s="127" customFormat="1" ht="15" customHeight="1">
      <c r="A54" s="1" t="s">
        <v>345</v>
      </c>
      <c r="B54" s="1" t="s">
        <v>346</v>
      </c>
      <c r="C54" s="1"/>
      <c r="D54" s="1"/>
      <c r="E54" s="1"/>
      <c r="F54" s="1" t="s">
        <v>347</v>
      </c>
      <c r="G54" s="1" t="s">
        <v>348</v>
      </c>
      <c r="H54" s="1"/>
      <c r="I54" s="162"/>
    </row>
    <row r="55" spans="1:9" s="127" customFormat="1" ht="15" customHeight="1">
      <c r="A55" s="1" t="s">
        <v>349</v>
      </c>
      <c r="B55" s="1" t="s">
        <v>350</v>
      </c>
      <c r="C55" s="1"/>
      <c r="D55" s="1"/>
      <c r="E55" s="1"/>
      <c r="F55" s="1"/>
      <c r="G55" s="162"/>
      <c r="H55" s="162"/>
      <c r="I55" s="162"/>
    </row>
    <row r="56" spans="1:9" s="127" customFormat="1" ht="15" customHeight="1">
      <c r="A56" s="1" t="s">
        <v>351</v>
      </c>
      <c r="B56" s="1" t="s">
        <v>352</v>
      </c>
      <c r="C56" s="1"/>
      <c r="D56" s="1"/>
      <c r="E56" s="1"/>
      <c r="H56" s="167"/>
      <c r="I56" s="167"/>
    </row>
    <row r="57" spans="1:9" s="127" customFormat="1" ht="15" customHeight="1">
      <c r="A57" s="1"/>
      <c r="B57" s="1"/>
      <c r="C57" s="1"/>
      <c r="D57" s="1"/>
      <c r="E57" s="1"/>
      <c r="G57" s="168"/>
      <c r="H57" s="168"/>
    </row>
    <row r="58" spans="1:9" s="127" customFormat="1" ht="15" customHeight="1">
      <c r="A58" s="164" t="s">
        <v>353</v>
      </c>
      <c r="B58" s="169" t="s">
        <v>109</v>
      </c>
      <c r="C58" s="1"/>
      <c r="D58" s="1"/>
      <c r="E58" s="1"/>
      <c r="F58" s="164" t="s">
        <v>353</v>
      </c>
      <c r="G58" s="169" t="s">
        <v>109</v>
      </c>
      <c r="H58" s="168"/>
    </row>
    <row r="59" spans="1:9" s="127" customFormat="1" ht="15" customHeight="1">
      <c r="A59" s="170" t="s">
        <v>354</v>
      </c>
      <c r="B59" s="1"/>
      <c r="C59" s="1"/>
      <c r="D59" s="1"/>
      <c r="E59" s="1"/>
      <c r="F59" s="1" t="s">
        <v>355</v>
      </c>
      <c r="G59" s="1"/>
      <c r="H59" s="168"/>
    </row>
    <row r="60" spans="1:9" s="127" customFormat="1" ht="15" customHeight="1">
      <c r="A60" s="170" t="s">
        <v>356</v>
      </c>
      <c r="B60" s="169"/>
      <c r="C60" s="1"/>
      <c r="D60" s="1"/>
      <c r="E60" s="1"/>
      <c r="F60" s="1" t="s">
        <v>357</v>
      </c>
      <c r="G60" s="1"/>
      <c r="H60" s="168"/>
      <c r="I60" s="1"/>
    </row>
    <row r="61" spans="1:9" s="127" customFormat="1" ht="15" customHeight="1">
      <c r="A61" s="170" t="s">
        <v>358</v>
      </c>
      <c r="B61" s="169"/>
      <c r="C61" s="1"/>
      <c r="D61" s="1"/>
      <c r="E61" s="1"/>
      <c r="G61" s="168"/>
      <c r="H61" s="1"/>
      <c r="I61" s="1"/>
    </row>
    <row r="62" spans="1:9" s="127" customFormat="1" ht="15" customHeight="1">
      <c r="A62" s="170"/>
      <c r="B62" s="169"/>
      <c r="C62" s="1"/>
      <c r="D62" s="1"/>
      <c r="E62" s="1"/>
      <c r="G62" s="168"/>
      <c r="H62" s="1"/>
      <c r="I62" s="1"/>
    </row>
    <row r="63" spans="1:9" s="127" customFormat="1" ht="15" customHeight="1">
      <c r="A63" s="164" t="s">
        <v>359</v>
      </c>
      <c r="B63" s="169" t="s">
        <v>121</v>
      </c>
      <c r="C63" s="1"/>
      <c r="D63" s="1"/>
      <c r="E63" s="1"/>
      <c r="F63" s="164" t="s">
        <v>359</v>
      </c>
      <c r="G63" s="169" t="s">
        <v>121</v>
      </c>
      <c r="H63" s="1"/>
      <c r="I63" s="1"/>
    </row>
    <row r="64" spans="1:9" s="127" customFormat="1" ht="15" customHeight="1">
      <c r="A64" s="170" t="s">
        <v>360</v>
      </c>
      <c r="B64" s="1"/>
      <c r="C64" s="1"/>
      <c r="D64" s="1"/>
      <c r="E64" s="1"/>
      <c r="F64" s="170" t="s">
        <v>361</v>
      </c>
      <c r="G64" s="1"/>
      <c r="H64" s="1"/>
      <c r="I64" s="1"/>
    </row>
    <row r="65" spans="1:14" s="127" customFormat="1" ht="15" customHeight="1">
      <c r="A65" s="1" t="s">
        <v>362</v>
      </c>
      <c r="B65" s="1"/>
      <c r="C65" s="1"/>
      <c r="D65" s="1"/>
      <c r="E65" s="1"/>
      <c r="H65" s="1"/>
      <c r="I65" s="1"/>
    </row>
    <row r="66" spans="1:14" s="127" customFormat="1" ht="15" customHeight="1">
      <c r="A66" s="170" t="s">
        <v>363</v>
      </c>
      <c r="B66" s="1"/>
      <c r="C66" s="1"/>
      <c r="D66" s="1"/>
      <c r="E66" s="1"/>
      <c r="G66" s="168"/>
      <c r="H66" s="1"/>
      <c r="I66" s="1"/>
    </row>
    <row r="67" spans="1:14" s="127" customFormat="1" ht="15" customHeight="1">
      <c r="C67" s="1"/>
      <c r="D67" s="1"/>
      <c r="E67" s="1"/>
      <c r="G67" s="168"/>
      <c r="H67" s="1"/>
      <c r="I67" s="1"/>
    </row>
    <row r="68" spans="1:14" s="127" customFormat="1" ht="15" customHeight="1">
      <c r="C68" s="1"/>
      <c r="D68" s="1"/>
      <c r="E68" s="1"/>
      <c r="F68" s="164" t="s">
        <v>364</v>
      </c>
      <c r="G68" s="169" t="s">
        <v>158</v>
      </c>
      <c r="H68" s="1"/>
      <c r="I68" s="1"/>
    </row>
    <row r="69" spans="1:14" s="127" customFormat="1" ht="15" customHeight="1">
      <c r="C69" s="1"/>
      <c r="D69" s="1"/>
      <c r="E69" s="1"/>
      <c r="F69" s="1" t="s">
        <v>365</v>
      </c>
      <c r="G69" s="1" t="s">
        <v>366</v>
      </c>
      <c r="H69" s="1"/>
      <c r="I69" s="1"/>
    </row>
    <row r="70" spans="1:14" s="127" customFormat="1" ht="15" customHeight="1">
      <c r="F70" s="1" t="s">
        <v>367</v>
      </c>
      <c r="G70" s="1" t="s">
        <v>368</v>
      </c>
    </row>
    <row r="71" spans="1:14" s="127" customFormat="1" ht="15" customHeight="1">
      <c r="H71" s="168"/>
    </row>
    <row r="72" spans="1:14" s="127" customFormat="1" ht="15" customHeight="1">
      <c r="H72" s="168"/>
    </row>
    <row r="73" spans="1:14" s="127" customFormat="1" ht="15" customHeight="1">
      <c r="H73" s="168"/>
    </row>
    <row r="74" spans="1:14" s="127" customFormat="1" ht="15" customHeight="1">
      <c r="H74" s="168"/>
    </row>
    <row r="75" spans="1:14" s="127" customFormat="1" ht="15" customHeight="1">
      <c r="G75" s="168"/>
      <c r="H75" s="168"/>
      <c r="M75" s="9"/>
      <c r="N75" s="9"/>
    </row>
    <row r="76" spans="1:14" ht="15" customHeight="1">
      <c r="M76" s="9"/>
      <c r="N76" s="9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  <row r="80" spans="1:14" ht="15" customHeight="1">
      <c r="A80" s="127"/>
      <c r="B80" s="127"/>
      <c r="C80" s="127"/>
      <c r="D80" s="127"/>
      <c r="E80" s="127"/>
      <c r="F80" s="127"/>
      <c r="G80" s="168"/>
      <c r="H80" s="168"/>
      <c r="I80" s="127"/>
      <c r="J80" s="127"/>
    </row>
    <row r="81" spans="1:10" ht="15" customHeight="1">
      <c r="A81" s="127"/>
      <c r="B81" s="127"/>
      <c r="C81" s="127"/>
      <c r="D81" s="127"/>
      <c r="E81" s="127"/>
      <c r="F81" s="127"/>
      <c r="G81" s="168"/>
      <c r="H81" s="168"/>
      <c r="I81" s="127"/>
      <c r="J81" s="127"/>
    </row>
    <row r="82" spans="1:10" ht="15" customHeight="1">
      <c r="A82" s="127"/>
      <c r="B82" s="127"/>
      <c r="C82" s="127"/>
      <c r="D82" s="127"/>
      <c r="E82" s="127"/>
      <c r="F82" s="127"/>
      <c r="G82" s="168"/>
      <c r="H82" s="168"/>
      <c r="I82" s="127"/>
      <c r="J82" s="127"/>
    </row>
    <row r="83" spans="1:10" ht="15" customHeight="1">
      <c r="A83" s="127"/>
      <c r="B83" s="127"/>
      <c r="C83" s="127"/>
      <c r="D83" s="127"/>
      <c r="E83" s="127"/>
      <c r="F83" s="127"/>
      <c r="G83" s="168"/>
      <c r="H83" s="168"/>
      <c r="I83" s="127"/>
      <c r="J83" s="127"/>
    </row>
    <row r="84" spans="1:10" ht="15" customHeight="1">
      <c r="A84" s="127"/>
      <c r="B84" s="127"/>
      <c r="C84" s="127"/>
      <c r="D84" s="127"/>
      <c r="E84" s="127"/>
      <c r="F84" s="127"/>
      <c r="G84" s="168"/>
      <c r="H84" s="168"/>
      <c r="I84" s="127"/>
      <c r="J84" s="127"/>
    </row>
  </sheetData>
  <mergeCells count="23">
    <mergeCell ref="B34:C35"/>
    <mergeCell ref="F25:G25"/>
    <mergeCell ref="A26:A27"/>
    <mergeCell ref="B26:C27"/>
    <mergeCell ref="F26:G27"/>
    <mergeCell ref="A28:A31"/>
    <mergeCell ref="F34:G35"/>
    <mergeCell ref="A36:A40"/>
    <mergeCell ref="A44:H45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22"/>
    <mergeCell ref="D6:E6"/>
    <mergeCell ref="D7:E7"/>
    <mergeCell ref="F33:G33"/>
    <mergeCell ref="A34:A35"/>
  </mergeCells>
  <hyperlinks>
    <hyperlink ref="A2" location="MENU!A1" display="BACK TO MENU" xr:uid="{96B6D265-63DB-42A7-8405-D41E0A65A6BE}"/>
    <hyperlink ref="A51" r:id="rId1" display="http://www.tslines.com/" xr:uid="{A754A994-4B9C-4DB6-A73E-27CA38A5F19B}"/>
    <hyperlink ref="F51" r:id="rId2" display="http://www.tslines.com/" xr:uid="{89A6B7F1-A03F-4B70-BCEF-44FB8F253EBA}"/>
    <hyperlink ref="G63" r:id="rId3" xr:uid="{CACC4BDD-63EF-464B-93B8-7D746E6E601F}"/>
    <hyperlink ref="G68" r:id="rId4" xr:uid="{868C0410-B618-4D51-B51A-C739B6E36CB8}"/>
    <hyperlink ref="B63" r:id="rId5" xr:uid="{643FCE2E-AB1D-4060-A84C-971894D3AD2E}"/>
    <hyperlink ref="G58" r:id="rId6" display="mailto:cus.tslhph@tslines.com.vn" xr:uid="{D29BA019-E6F7-43E3-80C7-04D71D28BEDB}"/>
    <hyperlink ref="B58" r:id="rId7" display="mailto:cus.tslhph@tslines.com.vn" xr:uid="{006B6C70-AB1B-4EF3-9A84-B4D6F3AFA94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XEY120"/>
  <sheetViews>
    <sheetView zoomScaleNormal="100" workbookViewId="0">
      <selection activeCell="A2" sqref="A2"/>
    </sheetView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799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370</v>
      </c>
      <c r="B10" s="201" t="s">
        <v>800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83" t="s">
        <v>801</v>
      </c>
    </row>
    <row r="12" spans="1:204" s="17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374</v>
      </c>
      <c r="G12" s="384"/>
      <c r="H12" s="195" t="s">
        <v>375</v>
      </c>
      <c r="I12" s="284" t="s">
        <v>755</v>
      </c>
    </row>
    <row r="13" spans="1:204" s="174" customFormat="1" ht="15" customHeight="1">
      <c r="A13" s="381"/>
      <c r="B13" s="365"/>
      <c r="C13" s="366"/>
      <c r="D13" s="140" t="s">
        <v>277</v>
      </c>
      <c r="E13" s="155" t="s">
        <v>279</v>
      </c>
      <c r="F13" s="383"/>
      <c r="G13" s="384"/>
      <c r="H13" s="231" t="s">
        <v>756</v>
      </c>
      <c r="I13" s="285" t="s">
        <v>802</v>
      </c>
    </row>
    <row r="14" spans="1:204" s="174" customFormat="1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273" t="s">
        <v>803</v>
      </c>
      <c r="G14" s="186" t="s">
        <v>804</v>
      </c>
      <c r="H14" s="185">
        <v>45817</v>
      </c>
      <c r="I14" s="275">
        <f>H14+17</f>
        <v>45834</v>
      </c>
    </row>
    <row r="15" spans="1:204" s="174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F15" s="273" t="s">
        <v>805</v>
      </c>
      <c r="G15" s="186" t="s">
        <v>806</v>
      </c>
      <c r="H15" s="185">
        <f>H14+7</f>
        <v>45824</v>
      </c>
      <c r="I15" s="275">
        <f>H15+17</f>
        <v>45841</v>
      </c>
    </row>
    <row r="16" spans="1:204" s="174" customFormat="1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F16" s="273" t="s">
        <v>687</v>
      </c>
      <c r="G16" s="186"/>
      <c r="H16" s="185">
        <f>H15+7</f>
        <v>45831</v>
      </c>
      <c r="I16" s="275">
        <f>H16+17</f>
        <v>45848</v>
      </c>
    </row>
    <row r="17" spans="1:10" s="174" customFormat="1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F17" s="273" t="s">
        <v>807</v>
      </c>
      <c r="G17" s="186"/>
      <c r="H17" s="185"/>
      <c r="I17" s="275"/>
    </row>
    <row r="18" spans="1:10" s="174" customFormat="1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F18" s="273" t="s">
        <v>808</v>
      </c>
      <c r="G18" s="186" t="s">
        <v>809</v>
      </c>
      <c r="H18" s="185">
        <v>45845</v>
      </c>
      <c r="I18" s="275">
        <f>H18+17</f>
        <v>45862</v>
      </c>
    </row>
    <row r="19" spans="1:10" s="174" customFormat="1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F19" s="273" t="s">
        <v>807</v>
      </c>
      <c r="G19" s="186"/>
      <c r="H19" s="185"/>
      <c r="I19" s="275"/>
    </row>
    <row r="20" spans="1:10" s="174" customFormat="1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F20" s="273" t="s">
        <v>810</v>
      </c>
      <c r="G20" s="186" t="s">
        <v>811</v>
      </c>
      <c r="H20" s="185">
        <v>45859</v>
      </c>
      <c r="I20" s="275">
        <f>H20+17</f>
        <v>45876</v>
      </c>
    </row>
    <row r="21" spans="1:10" s="174" customFormat="1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F21" s="273" t="s">
        <v>807</v>
      </c>
      <c r="G21" s="186"/>
      <c r="H21" s="185"/>
      <c r="I21" s="275"/>
    </row>
    <row r="22" spans="1:10" s="174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272" t="s">
        <v>807</v>
      </c>
      <c r="G22" s="148"/>
      <c r="H22" s="149">
        <v>45873</v>
      </c>
      <c r="I22" s="286">
        <f>H22+17</f>
        <v>45890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296</v>
      </c>
      <c r="F24" s="385"/>
      <c r="G24" s="386"/>
      <c r="H24" s="133" t="s">
        <v>296</v>
      </c>
      <c r="I24" s="283" t="s">
        <v>801</v>
      </c>
    </row>
    <row r="25" spans="1:10" s="14" customFormat="1" ht="15" customHeight="1">
      <c r="A25" s="361" t="s">
        <v>272</v>
      </c>
      <c r="B25" s="363"/>
      <c r="C25" s="364"/>
      <c r="D25" s="136" t="s">
        <v>273</v>
      </c>
      <c r="E25" s="139" t="s">
        <v>274</v>
      </c>
      <c r="F25" s="383" t="s">
        <v>374</v>
      </c>
      <c r="G25" s="384"/>
      <c r="H25" s="195" t="s">
        <v>375</v>
      </c>
      <c r="I25" s="284" t="s">
        <v>755</v>
      </c>
    </row>
    <row r="26" spans="1:10" s="14" customFormat="1" ht="15" customHeight="1">
      <c r="A26" s="362"/>
      <c r="B26" s="365"/>
      <c r="C26" s="366"/>
      <c r="D26" s="140" t="s">
        <v>277</v>
      </c>
      <c r="E26" s="155" t="s">
        <v>303</v>
      </c>
      <c r="F26" s="383"/>
      <c r="G26" s="384"/>
      <c r="H26" s="231" t="s">
        <v>303</v>
      </c>
      <c r="I26" s="285" t="s">
        <v>802</v>
      </c>
    </row>
    <row r="27" spans="1:10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>D27+2</f>
        <v>45814</v>
      </c>
      <c r="F27" s="273" t="s">
        <v>803</v>
      </c>
      <c r="G27" s="186" t="s">
        <v>804</v>
      </c>
      <c r="H27" s="185">
        <v>45816</v>
      </c>
      <c r="I27" s="275">
        <f>H27+17</f>
        <v>45833</v>
      </c>
    </row>
    <row r="28" spans="1:10" s="14" customFormat="1" ht="15" customHeight="1">
      <c r="A28" s="358"/>
      <c r="B28" s="273" t="s">
        <v>309</v>
      </c>
      <c r="C28" s="186" t="s">
        <v>308</v>
      </c>
      <c r="D28" s="142">
        <f t="shared" ref="D28:D34" si="2">D27+7</f>
        <v>45819</v>
      </c>
      <c r="E28" s="143">
        <f>D28+2</f>
        <v>45821</v>
      </c>
      <c r="F28" s="273" t="s">
        <v>805</v>
      </c>
      <c r="G28" s="186" t="s">
        <v>806</v>
      </c>
      <c r="H28" s="185">
        <f>H27+7</f>
        <v>45823</v>
      </c>
      <c r="I28" s="275">
        <f>H28+17</f>
        <v>45840</v>
      </c>
    </row>
    <row r="29" spans="1:10" s="14" customFormat="1" ht="15" customHeight="1">
      <c r="A29" s="358"/>
      <c r="B29" s="273" t="s">
        <v>310</v>
      </c>
      <c r="C29" s="186" t="s">
        <v>311</v>
      </c>
      <c r="D29" s="142">
        <f t="shared" si="2"/>
        <v>45826</v>
      </c>
      <c r="E29" s="143">
        <f t="shared" ref="E29:E34" si="3">D29+2</f>
        <v>45828</v>
      </c>
      <c r="F29" s="273" t="s">
        <v>687</v>
      </c>
      <c r="G29" s="186"/>
      <c r="H29" s="185">
        <f>H28+7</f>
        <v>45830</v>
      </c>
      <c r="I29" s="275">
        <f>H29+17</f>
        <v>45847</v>
      </c>
    </row>
    <row r="30" spans="1:10" s="14" customFormat="1" ht="15" customHeight="1">
      <c r="A30" s="358"/>
      <c r="B30" s="273" t="s">
        <v>307</v>
      </c>
      <c r="C30" s="186" t="s">
        <v>312</v>
      </c>
      <c r="D30" s="142">
        <f t="shared" si="2"/>
        <v>45833</v>
      </c>
      <c r="E30" s="143">
        <f t="shared" si="3"/>
        <v>45835</v>
      </c>
      <c r="F30" s="273" t="s">
        <v>807</v>
      </c>
      <c r="G30" s="186"/>
      <c r="H30" s="185"/>
      <c r="I30" s="275"/>
    </row>
    <row r="31" spans="1:10" s="14" customFormat="1" ht="15" customHeight="1">
      <c r="A31" s="358"/>
      <c r="B31" s="273" t="s">
        <v>309</v>
      </c>
      <c r="C31" s="186" t="s">
        <v>312</v>
      </c>
      <c r="D31" s="142">
        <f t="shared" si="2"/>
        <v>45840</v>
      </c>
      <c r="E31" s="143">
        <f t="shared" si="3"/>
        <v>45842</v>
      </c>
      <c r="F31" s="273" t="s">
        <v>808</v>
      </c>
      <c r="G31" s="186" t="s">
        <v>809</v>
      </c>
      <c r="H31" s="185">
        <v>45844</v>
      </c>
      <c r="I31" s="275">
        <f>H31+17</f>
        <v>45861</v>
      </c>
    </row>
    <row r="32" spans="1:10" s="14" customFormat="1" ht="15" customHeight="1">
      <c r="A32" s="358"/>
      <c r="B32" s="273" t="s">
        <v>310</v>
      </c>
      <c r="C32" s="186" t="s">
        <v>313</v>
      </c>
      <c r="D32" s="142">
        <f t="shared" si="2"/>
        <v>45847</v>
      </c>
      <c r="E32" s="143">
        <f t="shared" si="3"/>
        <v>45849</v>
      </c>
      <c r="F32" s="273" t="s">
        <v>807</v>
      </c>
      <c r="G32" s="186"/>
      <c r="H32" s="185"/>
      <c r="I32" s="275"/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2"/>
        <v>45854</v>
      </c>
      <c r="E33" s="143">
        <f t="shared" si="3"/>
        <v>45856</v>
      </c>
      <c r="F33" s="273" t="s">
        <v>810</v>
      </c>
      <c r="G33" s="186" t="s">
        <v>811</v>
      </c>
      <c r="H33" s="185">
        <v>45858</v>
      </c>
      <c r="I33" s="275">
        <f>H33+17</f>
        <v>45875</v>
      </c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2"/>
        <v>45861</v>
      </c>
      <c r="E34" s="143">
        <f t="shared" si="3"/>
        <v>45863</v>
      </c>
      <c r="F34" s="273" t="s">
        <v>807</v>
      </c>
      <c r="G34" s="186"/>
      <c r="H34" s="185"/>
      <c r="I34" s="275"/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>D35+2</f>
        <v>45870</v>
      </c>
      <c r="F35" s="272" t="s">
        <v>807</v>
      </c>
      <c r="G35" s="148"/>
      <c r="H35" s="149">
        <v>45872</v>
      </c>
      <c r="I35" s="286">
        <f>H35+17</f>
        <v>45889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74" customFormat="1" ht="15" customHeight="1" thickBot="1">
      <c r="A37" s="200" t="s">
        <v>370</v>
      </c>
      <c r="B37" s="201" t="s">
        <v>812</v>
      </c>
      <c r="C37" s="235"/>
      <c r="D37" s="235"/>
      <c r="E37" s="235"/>
      <c r="F37" s="235"/>
      <c r="G37" s="235"/>
      <c r="H37" s="198"/>
      <c r="I37" s="197"/>
      <c r="J37" s="127"/>
    </row>
    <row r="38" spans="1:16379" s="174" customFormat="1" ht="15" customHeight="1">
      <c r="A38" s="184" t="s">
        <v>264</v>
      </c>
      <c r="B38" s="131" t="s">
        <v>265</v>
      </c>
      <c r="C38" s="132" t="s">
        <v>266</v>
      </c>
      <c r="D38" s="133" t="s">
        <v>267</v>
      </c>
      <c r="E38" s="153" t="s">
        <v>296</v>
      </c>
      <c r="F38" s="375"/>
      <c r="G38" s="376"/>
      <c r="H38" s="133" t="s">
        <v>296</v>
      </c>
      <c r="I38" s="283" t="s">
        <v>813</v>
      </c>
      <c r="J38" s="127"/>
    </row>
    <row r="39" spans="1:16379" s="174" customFormat="1" ht="15" customHeight="1">
      <c r="A39" s="381" t="s">
        <v>272</v>
      </c>
      <c r="B39" s="363"/>
      <c r="C39" s="364"/>
      <c r="D39" s="136" t="s">
        <v>273</v>
      </c>
      <c r="E39" s="139" t="s">
        <v>274</v>
      </c>
      <c r="F39" s="377" t="s">
        <v>374</v>
      </c>
      <c r="G39" s="378"/>
      <c r="H39" s="195" t="s">
        <v>375</v>
      </c>
      <c r="I39" s="284" t="s">
        <v>814</v>
      </c>
      <c r="J39" s="127"/>
    </row>
    <row r="40" spans="1:16379" s="174" customFormat="1" ht="15" customHeight="1">
      <c r="A40" s="381"/>
      <c r="B40" s="365"/>
      <c r="C40" s="366"/>
      <c r="D40" s="140" t="s">
        <v>277</v>
      </c>
      <c r="E40" s="155" t="s">
        <v>303</v>
      </c>
      <c r="F40" s="379"/>
      <c r="G40" s="380"/>
      <c r="H40" s="231" t="s">
        <v>303</v>
      </c>
      <c r="I40" s="285" t="s">
        <v>815</v>
      </c>
      <c r="J40" s="127"/>
    </row>
    <row r="41" spans="1:16379" s="174" customFormat="1" ht="15" customHeight="1">
      <c r="A41" s="357" t="s">
        <v>55</v>
      </c>
      <c r="B41" s="273" t="s">
        <v>307</v>
      </c>
      <c r="C41" s="186" t="s">
        <v>308</v>
      </c>
      <c r="D41" s="142">
        <v>45812</v>
      </c>
      <c r="E41" s="143">
        <f t="shared" ref="E41:E49" si="4">D41+2</f>
        <v>45814</v>
      </c>
      <c r="F41" s="273" t="s">
        <v>807</v>
      </c>
      <c r="G41" s="186"/>
      <c r="H41" s="185"/>
      <c r="I41" s="275"/>
      <c r="J41" s="127"/>
    </row>
    <row r="42" spans="1:16379" s="174" customFormat="1" ht="15" customHeight="1">
      <c r="A42" s="358"/>
      <c r="B42" s="273" t="s">
        <v>309</v>
      </c>
      <c r="C42" s="186" t="s">
        <v>308</v>
      </c>
      <c r="D42" s="142">
        <f t="shared" ref="D42:D48" si="5">D41+7</f>
        <v>45819</v>
      </c>
      <c r="E42" s="143">
        <f t="shared" si="4"/>
        <v>45821</v>
      </c>
      <c r="F42" s="273" t="s">
        <v>816</v>
      </c>
      <c r="G42" s="186" t="s">
        <v>817</v>
      </c>
      <c r="H42" s="185">
        <v>45824</v>
      </c>
      <c r="I42" s="275">
        <f t="shared" ref="I42" si="6">H42+17</f>
        <v>45841</v>
      </c>
      <c r="J42" s="127"/>
    </row>
    <row r="43" spans="1:16379" s="174" customFormat="1" ht="15" customHeight="1">
      <c r="A43" s="358"/>
      <c r="B43" s="273" t="s">
        <v>310</v>
      </c>
      <c r="C43" s="186" t="s">
        <v>311</v>
      </c>
      <c r="D43" s="142">
        <f t="shared" si="5"/>
        <v>45826</v>
      </c>
      <c r="E43" s="143">
        <f t="shared" si="4"/>
        <v>45828</v>
      </c>
      <c r="F43" s="273" t="s">
        <v>807</v>
      </c>
      <c r="G43" s="186"/>
      <c r="H43" s="185"/>
      <c r="I43" s="275"/>
      <c r="J43" s="127"/>
    </row>
    <row r="44" spans="1:16379" s="234" customFormat="1" ht="15" customHeight="1">
      <c r="A44" s="358"/>
      <c r="B44" s="273" t="s">
        <v>307</v>
      </c>
      <c r="C44" s="186" t="s">
        <v>312</v>
      </c>
      <c r="D44" s="142">
        <f t="shared" si="5"/>
        <v>45833</v>
      </c>
      <c r="E44" s="143">
        <f t="shared" si="4"/>
        <v>45835</v>
      </c>
      <c r="F44" s="273" t="s">
        <v>818</v>
      </c>
      <c r="G44" s="186" t="s">
        <v>682</v>
      </c>
      <c r="H44" s="185">
        <v>45838</v>
      </c>
      <c r="I44" s="275">
        <f t="shared" ref="I44:I47" si="7">H44+17</f>
        <v>45855</v>
      </c>
    </row>
    <row r="45" spans="1:16379" s="234" customFormat="1" ht="15" customHeight="1">
      <c r="A45" s="358"/>
      <c r="B45" s="273" t="s">
        <v>309</v>
      </c>
      <c r="C45" s="186" t="s">
        <v>312</v>
      </c>
      <c r="D45" s="142">
        <f t="shared" si="5"/>
        <v>45840</v>
      </c>
      <c r="E45" s="143">
        <f t="shared" si="4"/>
        <v>45842</v>
      </c>
      <c r="F45" s="273" t="s">
        <v>807</v>
      </c>
      <c r="G45" s="186"/>
      <c r="H45" s="185">
        <f>H44+7</f>
        <v>45845</v>
      </c>
      <c r="I45" s="275">
        <f t="shared" si="7"/>
        <v>45862</v>
      </c>
    </row>
    <row r="46" spans="1:16379" s="234" customFormat="1" ht="15" customHeight="1">
      <c r="A46" s="358"/>
      <c r="B46" s="273" t="s">
        <v>310</v>
      </c>
      <c r="C46" s="186" t="s">
        <v>313</v>
      </c>
      <c r="D46" s="142">
        <f t="shared" si="5"/>
        <v>45847</v>
      </c>
      <c r="E46" s="143">
        <f t="shared" si="4"/>
        <v>45849</v>
      </c>
      <c r="F46" s="273" t="s">
        <v>807</v>
      </c>
      <c r="G46" s="186"/>
      <c r="H46" s="185"/>
      <c r="I46" s="275"/>
    </row>
    <row r="47" spans="1:16379" s="234" customFormat="1" ht="15" customHeight="1">
      <c r="A47" s="358"/>
      <c r="B47" s="273" t="s">
        <v>307</v>
      </c>
      <c r="C47" s="186" t="s">
        <v>314</v>
      </c>
      <c r="D47" s="142">
        <f t="shared" si="5"/>
        <v>45854</v>
      </c>
      <c r="E47" s="143">
        <f t="shared" si="4"/>
        <v>45856</v>
      </c>
      <c r="F47" s="273" t="s">
        <v>819</v>
      </c>
      <c r="G47" s="186" t="s">
        <v>689</v>
      </c>
      <c r="H47" s="185">
        <v>45859</v>
      </c>
      <c r="I47" s="275">
        <f t="shared" si="7"/>
        <v>45876</v>
      </c>
    </row>
    <row r="48" spans="1:16379" s="234" customFormat="1" ht="15" customHeight="1">
      <c r="A48" s="358"/>
      <c r="B48" s="273" t="s">
        <v>309</v>
      </c>
      <c r="C48" s="186" t="s">
        <v>314</v>
      </c>
      <c r="D48" s="142">
        <f t="shared" si="5"/>
        <v>45861</v>
      </c>
      <c r="E48" s="143">
        <f t="shared" si="4"/>
        <v>45863</v>
      </c>
      <c r="F48" s="273" t="s">
        <v>807</v>
      </c>
      <c r="G48" s="186"/>
      <c r="H48" s="185"/>
      <c r="I48" s="275"/>
    </row>
    <row r="49" spans="1:10" s="234" customFormat="1" ht="15" customHeight="1" thickBot="1">
      <c r="A49" s="359"/>
      <c r="B49" s="272" t="s">
        <v>310</v>
      </c>
      <c r="C49" s="148" t="s">
        <v>315</v>
      </c>
      <c r="D49" s="147">
        <f>D48+7</f>
        <v>45868</v>
      </c>
      <c r="E49" s="148">
        <f t="shared" si="4"/>
        <v>45870</v>
      </c>
      <c r="F49" s="272" t="s">
        <v>816</v>
      </c>
      <c r="G49" s="148" t="s">
        <v>820</v>
      </c>
      <c r="H49" s="149">
        <v>45873</v>
      </c>
      <c r="I49" s="286">
        <f>H49+17</f>
        <v>45890</v>
      </c>
    </row>
    <row r="50" spans="1:10" s="174" customFormat="1" ht="15" customHeight="1">
      <c r="A50" s="234"/>
      <c r="B50" s="235"/>
      <c r="C50" s="235"/>
      <c r="D50" s="235"/>
      <c r="E50" s="235"/>
      <c r="F50" s="235"/>
      <c r="G50" s="235"/>
      <c r="H50" s="198"/>
      <c r="I50" s="197"/>
      <c r="J50" s="127"/>
    </row>
    <row r="51" spans="1:10" s="174" customFormat="1" ht="15" customHeight="1" thickBot="1">
      <c r="A51" s="200" t="s">
        <v>370</v>
      </c>
      <c r="B51" s="201" t="s">
        <v>821</v>
      </c>
      <c r="C51" s="235"/>
      <c r="D51" s="235"/>
      <c r="E51" s="235"/>
      <c r="F51" s="235"/>
      <c r="G51" s="235"/>
      <c r="H51" s="198"/>
      <c r="I51" s="197"/>
      <c r="J51" s="127"/>
    </row>
    <row r="52" spans="1:10" s="174" customFormat="1" ht="15" customHeight="1">
      <c r="A52" s="184" t="s">
        <v>264</v>
      </c>
      <c r="B52" s="131" t="s">
        <v>265</v>
      </c>
      <c r="C52" s="132" t="s">
        <v>266</v>
      </c>
      <c r="D52" s="133" t="s">
        <v>267</v>
      </c>
      <c r="E52" s="153" t="s">
        <v>269</v>
      </c>
      <c r="F52" s="385"/>
      <c r="G52" s="386"/>
      <c r="H52" s="133" t="s">
        <v>269</v>
      </c>
      <c r="I52" s="283" t="s">
        <v>822</v>
      </c>
    </row>
    <row r="53" spans="1:10" s="174" customFormat="1" ht="15" customHeight="1">
      <c r="A53" s="381" t="s">
        <v>272</v>
      </c>
      <c r="B53" s="363"/>
      <c r="C53" s="364"/>
      <c r="D53" s="136" t="s">
        <v>273</v>
      </c>
      <c r="E53" s="139" t="s">
        <v>274</v>
      </c>
      <c r="F53" s="383" t="s">
        <v>374</v>
      </c>
      <c r="G53" s="384"/>
      <c r="H53" s="195" t="s">
        <v>375</v>
      </c>
      <c r="I53" s="284" t="s">
        <v>823</v>
      </c>
    </row>
    <row r="54" spans="1:10" s="174" customFormat="1" ht="15" customHeight="1">
      <c r="A54" s="381"/>
      <c r="B54" s="365"/>
      <c r="C54" s="366"/>
      <c r="D54" s="140" t="s">
        <v>277</v>
      </c>
      <c r="E54" s="209" t="s">
        <v>279</v>
      </c>
      <c r="F54" s="383"/>
      <c r="G54" s="384"/>
      <c r="H54" s="231" t="s">
        <v>279</v>
      </c>
      <c r="I54" s="285" t="s">
        <v>824</v>
      </c>
    </row>
    <row r="55" spans="1:10" s="174" customFormat="1" ht="15" customHeight="1">
      <c r="A55" s="357" t="s">
        <v>49</v>
      </c>
      <c r="B55" s="273" t="s">
        <v>282</v>
      </c>
      <c r="C55" s="186" t="s">
        <v>283</v>
      </c>
      <c r="D55" s="142">
        <v>45810</v>
      </c>
      <c r="E55" s="143">
        <f t="shared" ref="E55:E63" si="8">D55+2</f>
        <v>45812</v>
      </c>
      <c r="F55" s="273" t="s">
        <v>825</v>
      </c>
      <c r="G55" s="186" t="s">
        <v>826</v>
      </c>
      <c r="H55" s="185">
        <v>45818</v>
      </c>
      <c r="I55" s="275">
        <f t="shared" ref="I55:I63" si="9">H55+14</f>
        <v>45832</v>
      </c>
    </row>
    <row r="56" spans="1:10" s="174" customFormat="1" ht="15" customHeight="1">
      <c r="A56" s="358"/>
      <c r="B56" s="273" t="s">
        <v>284</v>
      </c>
      <c r="C56" s="186" t="s">
        <v>285</v>
      </c>
      <c r="D56" s="142">
        <f t="shared" ref="D56:D62" si="10">D55+7</f>
        <v>45817</v>
      </c>
      <c r="E56" s="143">
        <f t="shared" si="8"/>
        <v>45819</v>
      </c>
      <c r="F56" s="273" t="s">
        <v>827</v>
      </c>
      <c r="G56" s="186" t="s">
        <v>828</v>
      </c>
      <c r="H56" s="185" t="s">
        <v>381</v>
      </c>
      <c r="I56" s="275"/>
    </row>
    <row r="57" spans="1:10" s="174" customFormat="1" ht="15" customHeight="1">
      <c r="A57" s="358"/>
      <c r="B57" s="273" t="s">
        <v>286</v>
      </c>
      <c r="C57" s="186" t="s">
        <v>287</v>
      </c>
      <c r="D57" s="142">
        <f t="shared" si="10"/>
        <v>45824</v>
      </c>
      <c r="E57" s="143">
        <f t="shared" si="8"/>
        <v>45826</v>
      </c>
      <c r="F57" s="273" t="s">
        <v>829</v>
      </c>
      <c r="G57" s="186" t="s">
        <v>682</v>
      </c>
      <c r="H57" s="185">
        <v>45832</v>
      </c>
      <c r="I57" s="275">
        <f t="shared" ref="I57:I58" si="11">H57+14</f>
        <v>45846</v>
      </c>
    </row>
    <row r="58" spans="1:10" s="174" customFormat="1" ht="15" customHeight="1">
      <c r="A58" s="358"/>
      <c r="B58" s="273" t="s">
        <v>282</v>
      </c>
      <c r="C58" s="186" t="s">
        <v>288</v>
      </c>
      <c r="D58" s="142">
        <f t="shared" si="10"/>
        <v>45831</v>
      </c>
      <c r="E58" s="143">
        <f t="shared" si="8"/>
        <v>45833</v>
      </c>
      <c r="F58" s="273" t="s">
        <v>783</v>
      </c>
      <c r="G58" s="186" t="s">
        <v>830</v>
      </c>
      <c r="H58" s="185">
        <f t="shared" ref="H58:H63" si="12">H57+7</f>
        <v>45839</v>
      </c>
      <c r="I58" s="275">
        <f t="shared" si="11"/>
        <v>45853</v>
      </c>
    </row>
    <row r="59" spans="1:10" s="174" customFormat="1" ht="15" customHeight="1">
      <c r="A59" s="358"/>
      <c r="B59" s="273" t="s">
        <v>284</v>
      </c>
      <c r="C59" s="186" t="s">
        <v>289</v>
      </c>
      <c r="D59" s="142">
        <f t="shared" si="10"/>
        <v>45838</v>
      </c>
      <c r="E59" s="143">
        <f t="shared" si="8"/>
        <v>45840</v>
      </c>
      <c r="F59" s="273" t="s">
        <v>831</v>
      </c>
      <c r="G59" s="186" t="s">
        <v>832</v>
      </c>
      <c r="H59" s="185">
        <f t="shared" si="12"/>
        <v>45846</v>
      </c>
      <c r="I59" s="275">
        <f t="shared" si="9"/>
        <v>45860</v>
      </c>
    </row>
    <row r="60" spans="1:10" s="174" customFormat="1" ht="15" customHeight="1">
      <c r="A60" s="358"/>
      <c r="B60" s="273" t="s">
        <v>286</v>
      </c>
      <c r="C60" s="186" t="s">
        <v>290</v>
      </c>
      <c r="D60" s="142">
        <f t="shared" si="10"/>
        <v>45845</v>
      </c>
      <c r="E60" s="143">
        <f t="shared" si="8"/>
        <v>45847</v>
      </c>
      <c r="F60" s="273" t="s">
        <v>833</v>
      </c>
      <c r="G60" s="186" t="s">
        <v>690</v>
      </c>
      <c r="H60" s="185">
        <f t="shared" si="12"/>
        <v>45853</v>
      </c>
      <c r="I60" s="275">
        <f t="shared" si="9"/>
        <v>45867</v>
      </c>
    </row>
    <row r="61" spans="1:10" s="174" customFormat="1" ht="15" customHeight="1">
      <c r="A61" s="358"/>
      <c r="B61" s="273" t="s">
        <v>282</v>
      </c>
      <c r="C61" s="186" t="s">
        <v>291</v>
      </c>
      <c r="D61" s="142">
        <f t="shared" si="10"/>
        <v>45852</v>
      </c>
      <c r="E61" s="143">
        <f t="shared" si="8"/>
        <v>45854</v>
      </c>
      <c r="F61" s="273" t="s">
        <v>825</v>
      </c>
      <c r="G61" s="186" t="s">
        <v>834</v>
      </c>
      <c r="H61" s="185">
        <f t="shared" si="12"/>
        <v>45860</v>
      </c>
      <c r="I61" s="275">
        <f t="shared" si="9"/>
        <v>45874</v>
      </c>
    </row>
    <row r="62" spans="1:10" s="174" customFormat="1" ht="15" customHeight="1">
      <c r="A62" s="358"/>
      <c r="B62" s="273" t="s">
        <v>284</v>
      </c>
      <c r="C62" s="186" t="s">
        <v>292</v>
      </c>
      <c r="D62" s="142">
        <f t="shared" si="10"/>
        <v>45859</v>
      </c>
      <c r="E62" s="143">
        <f t="shared" si="8"/>
        <v>45861</v>
      </c>
      <c r="F62" s="273" t="s">
        <v>827</v>
      </c>
      <c r="G62" s="186" t="s">
        <v>835</v>
      </c>
      <c r="H62" s="185">
        <f t="shared" si="12"/>
        <v>45867</v>
      </c>
      <c r="I62" s="275">
        <f t="shared" si="9"/>
        <v>45881</v>
      </c>
    </row>
    <row r="63" spans="1:10" s="174" customFormat="1" ht="15" customHeight="1" thickBot="1">
      <c r="A63" s="359"/>
      <c r="B63" s="272" t="s">
        <v>286</v>
      </c>
      <c r="C63" s="148" t="s">
        <v>293</v>
      </c>
      <c r="D63" s="147">
        <f>D62+7</f>
        <v>45866</v>
      </c>
      <c r="E63" s="148">
        <f t="shared" si="8"/>
        <v>45868</v>
      </c>
      <c r="F63" s="272" t="s">
        <v>829</v>
      </c>
      <c r="G63" s="148" t="s">
        <v>690</v>
      </c>
      <c r="H63" s="149">
        <f t="shared" si="12"/>
        <v>45874</v>
      </c>
      <c r="I63" s="286">
        <f t="shared" si="9"/>
        <v>45888</v>
      </c>
    </row>
    <row r="64" spans="1:10" s="174" customFormat="1" ht="15" customHeight="1" thickBot="1">
      <c r="A64" s="200"/>
      <c r="B64" s="201"/>
      <c r="C64" s="235"/>
      <c r="D64" s="235"/>
      <c r="E64" s="235"/>
      <c r="F64" s="235"/>
      <c r="G64" s="235"/>
      <c r="H64" s="198"/>
      <c r="I64" s="197"/>
      <c r="J64" s="127"/>
    </row>
    <row r="65" spans="1:11" s="174" customFormat="1" ht="15" customHeight="1">
      <c r="A65" s="184" t="s">
        <v>264</v>
      </c>
      <c r="B65" s="131" t="s">
        <v>265</v>
      </c>
      <c r="C65" s="132" t="s">
        <v>266</v>
      </c>
      <c r="D65" s="133" t="s">
        <v>267</v>
      </c>
      <c r="E65" s="153" t="s">
        <v>269</v>
      </c>
      <c r="F65" s="375"/>
      <c r="G65" s="376"/>
      <c r="H65" s="133" t="s">
        <v>269</v>
      </c>
      <c r="I65" s="283" t="s">
        <v>822</v>
      </c>
      <c r="J65" s="127"/>
    </row>
    <row r="66" spans="1:11" s="174" customFormat="1" ht="15" customHeight="1">
      <c r="A66" s="381" t="s">
        <v>272</v>
      </c>
      <c r="B66" s="363"/>
      <c r="C66" s="364"/>
      <c r="D66" s="136" t="s">
        <v>273</v>
      </c>
      <c r="E66" s="139" t="s">
        <v>300</v>
      </c>
      <c r="F66" s="377" t="s">
        <v>374</v>
      </c>
      <c r="G66" s="378"/>
      <c r="H66" s="195" t="s">
        <v>375</v>
      </c>
      <c r="I66" s="284" t="s">
        <v>836</v>
      </c>
      <c r="J66" s="127"/>
    </row>
    <row r="67" spans="1:11" s="174" customFormat="1" ht="15" customHeight="1">
      <c r="A67" s="381"/>
      <c r="B67" s="365"/>
      <c r="C67" s="366"/>
      <c r="D67" s="140" t="s">
        <v>277</v>
      </c>
      <c r="E67" s="209" t="s">
        <v>279</v>
      </c>
      <c r="F67" s="379"/>
      <c r="G67" s="380"/>
      <c r="H67" s="231" t="s">
        <v>279</v>
      </c>
      <c r="I67" s="285" t="s">
        <v>824</v>
      </c>
      <c r="J67" s="127"/>
    </row>
    <row r="68" spans="1:11" s="174" customFormat="1" ht="15" customHeight="1">
      <c r="A68" s="357" t="s">
        <v>55</v>
      </c>
      <c r="B68" s="273" t="s">
        <v>307</v>
      </c>
      <c r="C68" s="186" t="s">
        <v>308</v>
      </c>
      <c r="D68" s="142">
        <v>45812</v>
      </c>
      <c r="E68" s="143">
        <f>D68+3</f>
        <v>45815</v>
      </c>
      <c r="F68" s="273" t="s">
        <v>825</v>
      </c>
      <c r="G68" s="186" t="s">
        <v>826</v>
      </c>
      <c r="H68" s="185">
        <v>45818</v>
      </c>
      <c r="I68" s="275">
        <f t="shared" ref="I68" si="13">H68+14</f>
        <v>45832</v>
      </c>
      <c r="J68" s="127"/>
    </row>
    <row r="69" spans="1:11" s="174" customFormat="1" ht="15" customHeight="1">
      <c r="A69" s="358"/>
      <c r="B69" s="273" t="s">
        <v>309</v>
      </c>
      <c r="C69" s="186" t="s">
        <v>308</v>
      </c>
      <c r="D69" s="142">
        <f t="shared" ref="D69:D75" si="14">D68+7</f>
        <v>45819</v>
      </c>
      <c r="E69" s="143">
        <f>D69+3</f>
        <v>45822</v>
      </c>
      <c r="F69" s="273" t="s">
        <v>827</v>
      </c>
      <c r="G69" s="186" t="s">
        <v>828</v>
      </c>
      <c r="H69" s="185" t="s">
        <v>381</v>
      </c>
      <c r="I69" s="275"/>
      <c r="J69" s="127"/>
    </row>
    <row r="70" spans="1:11" s="174" customFormat="1" ht="15" customHeight="1">
      <c r="A70" s="358"/>
      <c r="B70" s="273" t="s">
        <v>310</v>
      </c>
      <c r="C70" s="186" t="s">
        <v>311</v>
      </c>
      <c r="D70" s="142">
        <f t="shared" si="14"/>
        <v>45826</v>
      </c>
      <c r="E70" s="143">
        <f t="shared" ref="E70:E75" si="15">D70+3</f>
        <v>45829</v>
      </c>
      <c r="F70" s="273" t="s">
        <v>829</v>
      </c>
      <c r="G70" s="186" t="s">
        <v>682</v>
      </c>
      <c r="H70" s="185">
        <v>45832</v>
      </c>
      <c r="I70" s="275">
        <f t="shared" ref="I70:I76" si="16">H70+14</f>
        <v>45846</v>
      </c>
      <c r="J70" s="127"/>
    </row>
    <row r="71" spans="1:11" s="174" customFormat="1" ht="15" customHeight="1">
      <c r="A71" s="358"/>
      <c r="B71" s="273" t="s">
        <v>307</v>
      </c>
      <c r="C71" s="186" t="s">
        <v>312</v>
      </c>
      <c r="D71" s="142">
        <f t="shared" si="14"/>
        <v>45833</v>
      </c>
      <c r="E71" s="143">
        <f t="shared" si="15"/>
        <v>45836</v>
      </c>
      <c r="F71" s="273" t="s">
        <v>783</v>
      </c>
      <c r="G71" s="186" t="s">
        <v>830</v>
      </c>
      <c r="H71" s="185">
        <f t="shared" ref="H71:H76" si="17">H70+7</f>
        <v>45839</v>
      </c>
      <c r="I71" s="275">
        <f t="shared" si="16"/>
        <v>45853</v>
      </c>
      <c r="J71" s="127"/>
    </row>
    <row r="72" spans="1:11" s="174" customFormat="1" ht="15" customHeight="1">
      <c r="A72" s="358"/>
      <c r="B72" s="273" t="s">
        <v>309</v>
      </c>
      <c r="C72" s="186" t="s">
        <v>312</v>
      </c>
      <c r="D72" s="142">
        <f t="shared" si="14"/>
        <v>45840</v>
      </c>
      <c r="E72" s="143">
        <f t="shared" si="15"/>
        <v>45843</v>
      </c>
      <c r="F72" s="273" t="s">
        <v>831</v>
      </c>
      <c r="G72" s="186" t="s">
        <v>832</v>
      </c>
      <c r="H72" s="185">
        <f t="shared" si="17"/>
        <v>45846</v>
      </c>
      <c r="I72" s="275">
        <f t="shared" si="16"/>
        <v>45860</v>
      </c>
      <c r="J72" s="127"/>
    </row>
    <row r="73" spans="1:11" s="174" customFormat="1" ht="15" customHeight="1">
      <c r="A73" s="358"/>
      <c r="B73" s="273" t="s">
        <v>310</v>
      </c>
      <c r="C73" s="186" t="s">
        <v>313</v>
      </c>
      <c r="D73" s="142">
        <f t="shared" si="14"/>
        <v>45847</v>
      </c>
      <c r="E73" s="143">
        <f t="shared" si="15"/>
        <v>45850</v>
      </c>
      <c r="F73" s="273" t="s">
        <v>833</v>
      </c>
      <c r="G73" s="186" t="s">
        <v>690</v>
      </c>
      <c r="H73" s="185">
        <f t="shared" si="17"/>
        <v>45853</v>
      </c>
      <c r="I73" s="275">
        <f t="shared" si="16"/>
        <v>45867</v>
      </c>
      <c r="J73" s="127"/>
    </row>
    <row r="74" spans="1:11" s="174" customFormat="1" ht="15" customHeight="1">
      <c r="A74" s="358"/>
      <c r="B74" s="273" t="s">
        <v>307</v>
      </c>
      <c r="C74" s="186" t="s">
        <v>314</v>
      </c>
      <c r="D74" s="142">
        <f t="shared" si="14"/>
        <v>45854</v>
      </c>
      <c r="E74" s="143">
        <f t="shared" si="15"/>
        <v>45857</v>
      </c>
      <c r="F74" s="273" t="s">
        <v>825</v>
      </c>
      <c r="G74" s="186" t="s">
        <v>834</v>
      </c>
      <c r="H74" s="185">
        <f t="shared" si="17"/>
        <v>45860</v>
      </c>
      <c r="I74" s="275">
        <f t="shared" si="16"/>
        <v>45874</v>
      </c>
      <c r="J74" s="127"/>
    </row>
    <row r="75" spans="1:11" s="174" customFormat="1" ht="15" customHeight="1">
      <c r="A75" s="358"/>
      <c r="B75" s="273" t="s">
        <v>309</v>
      </c>
      <c r="C75" s="186" t="s">
        <v>314</v>
      </c>
      <c r="D75" s="142">
        <f t="shared" si="14"/>
        <v>45861</v>
      </c>
      <c r="E75" s="143">
        <f t="shared" si="15"/>
        <v>45864</v>
      </c>
      <c r="F75" s="273" t="s">
        <v>827</v>
      </c>
      <c r="G75" s="186" t="s">
        <v>835</v>
      </c>
      <c r="H75" s="185">
        <f t="shared" si="17"/>
        <v>45867</v>
      </c>
      <c r="I75" s="275">
        <f t="shared" si="16"/>
        <v>45881</v>
      </c>
      <c r="J75" s="127"/>
    </row>
    <row r="76" spans="1:11" s="174" customFormat="1" ht="15" customHeight="1" thickBot="1">
      <c r="A76" s="359"/>
      <c r="B76" s="272" t="s">
        <v>310</v>
      </c>
      <c r="C76" s="148" t="s">
        <v>315</v>
      </c>
      <c r="D76" s="147">
        <f>D75+7</f>
        <v>45868</v>
      </c>
      <c r="E76" s="148">
        <f>D76+3</f>
        <v>45871</v>
      </c>
      <c r="F76" s="272" t="s">
        <v>829</v>
      </c>
      <c r="G76" s="148" t="s">
        <v>690</v>
      </c>
      <c r="H76" s="149">
        <f t="shared" si="17"/>
        <v>45874</v>
      </c>
      <c r="I76" s="286">
        <f t="shared" si="16"/>
        <v>45888</v>
      </c>
      <c r="J76" s="127"/>
    </row>
    <row r="77" spans="1:11" s="174" customFormat="1" ht="15" customHeight="1">
      <c r="A77" s="234"/>
      <c r="B77" s="235"/>
      <c r="C77" s="235"/>
      <c r="D77" s="235"/>
      <c r="E77" s="235"/>
      <c r="F77" s="235"/>
      <c r="G77" s="235"/>
      <c r="H77" s="198"/>
      <c r="I77" s="197"/>
      <c r="J77" s="127"/>
    </row>
    <row r="79" spans="1:11" s="156" customFormat="1" ht="15" customHeight="1">
      <c r="A79" s="156" t="s">
        <v>334</v>
      </c>
      <c r="J79" s="157"/>
      <c r="K79" s="157"/>
    </row>
    <row r="80" spans="1:11" s="156" customFormat="1" ht="15" customHeight="1">
      <c r="A80" s="360" t="s">
        <v>335</v>
      </c>
      <c r="B80" s="360"/>
      <c r="C80" s="360"/>
      <c r="D80" s="360"/>
      <c r="E80" s="360"/>
      <c r="F80" s="360"/>
      <c r="G80" s="360"/>
      <c r="H80" s="360"/>
      <c r="I80" s="158"/>
    </row>
    <row r="81" spans="1:9" s="156" customFormat="1" ht="15" customHeight="1">
      <c r="A81" s="360"/>
      <c r="B81" s="360"/>
      <c r="C81" s="360"/>
      <c r="D81" s="360"/>
      <c r="E81" s="360"/>
      <c r="F81" s="360"/>
      <c r="G81" s="360"/>
      <c r="H81" s="360"/>
      <c r="I81" s="158"/>
    </row>
    <row r="82" spans="1:9" s="156" customFormat="1" ht="15" customHeight="1">
      <c r="A82" s="156" t="s">
        <v>336</v>
      </c>
      <c r="B82" s="160"/>
      <c r="G82" s="158"/>
      <c r="H82" s="158"/>
      <c r="I82" s="158"/>
    </row>
    <row r="83" spans="1:9" s="127" customFormat="1" ht="15" customHeight="1">
      <c r="A83" s="161"/>
      <c r="B83" s="43"/>
      <c r="C83" s="1"/>
      <c r="D83" s="1"/>
      <c r="E83" s="1"/>
      <c r="F83" s="1"/>
      <c r="G83" s="162"/>
      <c r="H83" s="162"/>
      <c r="I83" s="162"/>
    </row>
    <row r="84" spans="1:9" s="127" customFormat="1" ht="15" customHeight="1">
      <c r="A84" s="164" t="s">
        <v>337</v>
      </c>
      <c r="B84" s="43"/>
      <c r="C84" s="43"/>
      <c r="D84" s="43"/>
      <c r="E84" s="43"/>
      <c r="F84" s="164" t="s">
        <v>338</v>
      </c>
      <c r="G84" s="162"/>
      <c r="H84" s="162"/>
      <c r="I84" s="162"/>
    </row>
    <row r="85" spans="1:9" s="127" customFormat="1" ht="15" customHeight="1">
      <c r="A85" s="165" t="s">
        <v>339</v>
      </c>
      <c r="B85" s="1"/>
      <c r="C85" s="1"/>
      <c r="D85" s="1"/>
      <c r="E85" s="166"/>
      <c r="F85" s="1" t="s">
        <v>340</v>
      </c>
      <c r="G85" s="162"/>
      <c r="H85" s="162"/>
      <c r="I85" s="162"/>
    </row>
    <row r="86" spans="1:9" s="127" customFormat="1" ht="15" customHeight="1">
      <c r="A86" s="1" t="s">
        <v>341</v>
      </c>
      <c r="B86" s="1"/>
      <c r="C86" s="1"/>
      <c r="D86" s="1"/>
      <c r="E86" s="166"/>
      <c r="F86" s="1" t="s">
        <v>342</v>
      </c>
      <c r="G86" s="162"/>
      <c r="H86" s="162"/>
      <c r="I86" s="162"/>
    </row>
    <row r="87" spans="1:9" s="127" customFormat="1" ht="15" customHeight="1">
      <c r="A87" s="1" t="s">
        <v>343</v>
      </c>
      <c r="B87" s="1"/>
      <c r="C87" s="1"/>
      <c r="D87" s="166"/>
      <c r="E87" s="166"/>
      <c r="F87" s="1" t="s">
        <v>343</v>
      </c>
      <c r="G87" s="162"/>
      <c r="H87" s="162"/>
      <c r="I87" s="162"/>
    </row>
    <row r="88" spans="1:9" s="127" customFormat="1" ht="15" customHeight="1">
      <c r="A88" s="1"/>
      <c r="B88" s="1"/>
      <c r="C88" s="1"/>
      <c r="D88" s="166"/>
      <c r="E88" s="166"/>
      <c r="F88" s="1"/>
      <c r="G88" s="162"/>
      <c r="H88" s="162"/>
      <c r="I88" s="162"/>
    </row>
    <row r="89" spans="1:9" s="127" customFormat="1" ht="15" customHeight="1">
      <c r="A89" s="164" t="s">
        <v>344</v>
      </c>
      <c r="B89" s="43"/>
      <c r="C89" s="1"/>
      <c r="D89" s="1"/>
      <c r="E89" s="1"/>
      <c r="F89" s="164" t="s">
        <v>344</v>
      </c>
      <c r="G89" s="162"/>
      <c r="H89" s="162"/>
      <c r="I89" s="162"/>
    </row>
    <row r="90" spans="1:9" s="127" customFormat="1" ht="15" customHeight="1">
      <c r="A90" s="1" t="s">
        <v>345</v>
      </c>
      <c r="B90" s="1" t="s">
        <v>346</v>
      </c>
      <c r="C90" s="1"/>
      <c r="D90" s="1"/>
      <c r="E90" s="1"/>
      <c r="F90" s="1" t="s">
        <v>347</v>
      </c>
      <c r="G90" s="1" t="s">
        <v>348</v>
      </c>
      <c r="H90" s="1"/>
      <c r="I90" s="162"/>
    </row>
    <row r="91" spans="1:9" s="127" customFormat="1" ht="15" customHeight="1">
      <c r="A91" s="1" t="s">
        <v>349</v>
      </c>
      <c r="B91" s="1" t="s">
        <v>350</v>
      </c>
      <c r="C91" s="1"/>
      <c r="D91" s="1"/>
      <c r="E91" s="1"/>
      <c r="F91" s="1"/>
      <c r="G91" s="162"/>
      <c r="H91" s="162"/>
      <c r="I91" s="162"/>
    </row>
    <row r="92" spans="1:9" s="127" customFormat="1" ht="15" customHeight="1">
      <c r="A92" s="1" t="s">
        <v>351</v>
      </c>
      <c r="B92" s="1" t="s">
        <v>352</v>
      </c>
      <c r="C92" s="1"/>
      <c r="D92" s="1"/>
      <c r="E92" s="1"/>
      <c r="H92" s="167"/>
      <c r="I92" s="167"/>
    </row>
    <row r="93" spans="1:9" s="127" customFormat="1" ht="15" customHeight="1">
      <c r="A93" s="1"/>
      <c r="B93" s="1"/>
      <c r="C93" s="1"/>
      <c r="D93" s="1"/>
      <c r="E93" s="1"/>
      <c r="G93" s="168"/>
      <c r="H93" s="168"/>
    </row>
    <row r="94" spans="1:9" s="127" customFormat="1" ht="15" customHeight="1">
      <c r="A94" s="164" t="s">
        <v>353</v>
      </c>
      <c r="B94" s="169" t="s">
        <v>109</v>
      </c>
      <c r="C94" s="1"/>
      <c r="D94" s="1"/>
      <c r="E94" s="1"/>
      <c r="F94" s="164" t="s">
        <v>353</v>
      </c>
      <c r="G94" s="169" t="s">
        <v>109</v>
      </c>
      <c r="H94" s="168"/>
    </row>
    <row r="95" spans="1:9" s="127" customFormat="1" ht="15" customHeight="1">
      <c r="A95" s="170" t="s">
        <v>354</v>
      </c>
      <c r="B95" s="1"/>
      <c r="C95" s="1"/>
      <c r="D95" s="1"/>
      <c r="E95" s="1"/>
      <c r="F95" s="1" t="s">
        <v>355</v>
      </c>
      <c r="G95" s="1"/>
      <c r="H95" s="168"/>
    </row>
    <row r="96" spans="1:9" s="127" customFormat="1" ht="15" customHeight="1">
      <c r="A96" s="170" t="s">
        <v>356</v>
      </c>
      <c r="B96" s="169"/>
      <c r="C96" s="1"/>
      <c r="D96" s="1"/>
      <c r="E96" s="1"/>
      <c r="F96" s="1" t="s">
        <v>357</v>
      </c>
      <c r="G96" s="1"/>
      <c r="H96" s="168"/>
      <c r="I96" s="1"/>
    </row>
    <row r="97" spans="1:14" s="127" customFormat="1" ht="15" customHeight="1">
      <c r="A97" s="170" t="s">
        <v>358</v>
      </c>
      <c r="B97" s="169"/>
      <c r="C97" s="1"/>
      <c r="D97" s="1"/>
      <c r="E97" s="1"/>
      <c r="G97" s="168"/>
      <c r="H97" s="1"/>
      <c r="I97" s="1"/>
    </row>
    <row r="98" spans="1:14" s="127" customFormat="1" ht="15" customHeight="1">
      <c r="A98" s="170"/>
      <c r="B98" s="169"/>
      <c r="C98" s="1"/>
      <c r="D98" s="1"/>
      <c r="E98" s="1"/>
      <c r="G98" s="168"/>
      <c r="H98" s="1"/>
      <c r="I98" s="1"/>
    </row>
    <row r="99" spans="1:14" s="127" customFormat="1" ht="15" customHeight="1">
      <c r="A99" s="164" t="s">
        <v>359</v>
      </c>
      <c r="B99" s="169" t="s">
        <v>121</v>
      </c>
      <c r="C99" s="1"/>
      <c r="D99" s="1"/>
      <c r="E99" s="1"/>
      <c r="F99" s="164" t="s">
        <v>359</v>
      </c>
      <c r="G99" s="169" t="s">
        <v>121</v>
      </c>
      <c r="H99" s="1"/>
      <c r="I99" s="1"/>
    </row>
    <row r="100" spans="1:14" s="127" customFormat="1" ht="15" customHeight="1">
      <c r="A100" s="170" t="s">
        <v>360</v>
      </c>
      <c r="B100" s="1"/>
      <c r="C100" s="1"/>
      <c r="D100" s="1"/>
      <c r="E100" s="1"/>
      <c r="F100" s="170" t="s">
        <v>361</v>
      </c>
      <c r="G100" s="1"/>
      <c r="H100" s="1"/>
      <c r="I100" s="1"/>
    </row>
    <row r="101" spans="1:14" s="127" customFormat="1" ht="15" customHeight="1">
      <c r="A101" s="1" t="s">
        <v>362</v>
      </c>
      <c r="B101" s="1"/>
      <c r="C101" s="1"/>
      <c r="D101" s="1"/>
      <c r="E101" s="1"/>
      <c r="H101" s="1"/>
      <c r="I101" s="1"/>
    </row>
    <row r="102" spans="1:14" s="127" customFormat="1" ht="15" customHeight="1">
      <c r="A102" s="170" t="s">
        <v>363</v>
      </c>
      <c r="B102" s="1"/>
      <c r="C102" s="1"/>
      <c r="D102" s="1"/>
      <c r="E102" s="1"/>
      <c r="G102" s="168"/>
      <c r="H102" s="1"/>
      <c r="I102" s="1"/>
    </row>
    <row r="103" spans="1:14" s="127" customFormat="1" ht="15" customHeight="1">
      <c r="C103" s="1"/>
      <c r="D103" s="1"/>
      <c r="E103" s="1"/>
      <c r="G103" s="168"/>
      <c r="H103" s="1"/>
      <c r="I103" s="1"/>
    </row>
    <row r="104" spans="1:14" s="127" customFormat="1" ht="15" customHeight="1">
      <c r="C104" s="1"/>
      <c r="D104" s="1"/>
      <c r="E104" s="1"/>
      <c r="F104" s="164" t="s">
        <v>364</v>
      </c>
      <c r="G104" s="169" t="s">
        <v>158</v>
      </c>
      <c r="H104" s="1"/>
      <c r="I104" s="1"/>
    </row>
    <row r="105" spans="1:14" s="127" customFormat="1" ht="15" customHeight="1">
      <c r="C105" s="1"/>
      <c r="D105" s="1"/>
      <c r="E105" s="1"/>
      <c r="F105" s="1" t="s">
        <v>365</v>
      </c>
      <c r="G105" s="1" t="s">
        <v>366</v>
      </c>
      <c r="H105" s="1"/>
      <c r="I105" s="1"/>
    </row>
    <row r="106" spans="1:14" s="127" customFormat="1" ht="15" customHeight="1">
      <c r="F106" s="1" t="s">
        <v>367</v>
      </c>
      <c r="G106" s="1" t="s">
        <v>368</v>
      </c>
    </row>
    <row r="107" spans="1:14" s="127" customFormat="1" ht="15" customHeight="1">
      <c r="H107" s="168"/>
    </row>
    <row r="108" spans="1:14" s="127" customFormat="1" ht="15" customHeight="1">
      <c r="H108" s="168"/>
    </row>
    <row r="109" spans="1:14" s="127" customFormat="1" ht="15" customHeight="1">
      <c r="H109" s="168"/>
    </row>
    <row r="110" spans="1:14" s="127" customFormat="1" ht="15" customHeight="1">
      <c r="H110" s="168"/>
    </row>
    <row r="111" spans="1:14" s="127" customFormat="1" ht="15" customHeight="1">
      <c r="G111" s="168"/>
      <c r="H111" s="168"/>
      <c r="M111" s="9"/>
      <c r="N111" s="9"/>
    </row>
    <row r="112" spans="1:14" ht="15" customHeight="1">
      <c r="M112" s="9"/>
      <c r="N112" s="9"/>
    </row>
    <row r="114" spans="1:10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</row>
    <row r="115" spans="1:10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</row>
    <row r="116" spans="1:10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</row>
    <row r="117" spans="1:10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</row>
    <row r="118" spans="1:10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</row>
    <row r="119" spans="1:10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</row>
    <row r="120" spans="1:10" ht="15" customHeight="1">
      <c r="A120" s="127"/>
      <c r="B120" s="127"/>
      <c r="C120" s="127"/>
      <c r="D120" s="127"/>
      <c r="E120" s="127"/>
      <c r="F120" s="127"/>
      <c r="G120" s="168"/>
      <c r="H120" s="168"/>
      <c r="I120" s="127"/>
      <c r="J120" s="127"/>
    </row>
  </sheetData>
  <mergeCells count="33">
    <mergeCell ref="A80:H81"/>
    <mergeCell ref="F11:G11"/>
    <mergeCell ref="A12:A13"/>
    <mergeCell ref="B12:C13"/>
    <mergeCell ref="F12:G13"/>
    <mergeCell ref="F38:G38"/>
    <mergeCell ref="A39:A40"/>
    <mergeCell ref="F39:G40"/>
    <mergeCell ref="B39:C40"/>
    <mergeCell ref="A25:A26"/>
    <mergeCell ref="B25:C26"/>
    <mergeCell ref="A27:A35"/>
    <mergeCell ref="A41:A49"/>
    <mergeCell ref="F24:G24"/>
    <mergeCell ref="F25:G26"/>
    <mergeCell ref="A14:A22"/>
    <mergeCell ref="C1:I1"/>
    <mergeCell ref="A3:H3"/>
    <mergeCell ref="A5:A8"/>
    <mergeCell ref="D5:E5"/>
    <mergeCell ref="D8:E8"/>
    <mergeCell ref="D6:E6"/>
    <mergeCell ref="D7:E7"/>
    <mergeCell ref="F65:G65"/>
    <mergeCell ref="A66:A67"/>
    <mergeCell ref="B66:C67"/>
    <mergeCell ref="F66:G67"/>
    <mergeCell ref="A68:A76"/>
    <mergeCell ref="F52:G52"/>
    <mergeCell ref="A53:A54"/>
    <mergeCell ref="B53:C54"/>
    <mergeCell ref="F53:G54"/>
    <mergeCell ref="A55:A63"/>
  </mergeCells>
  <hyperlinks>
    <hyperlink ref="A2" location="MENU!A1" display="BACK TO MENU" xr:uid="{064BEB55-6F44-41B7-ADBB-A51C18DF0F15}"/>
    <hyperlink ref="A87" r:id="rId1" display="http://www.tslines.com/" xr:uid="{D331CF7E-D51F-40CE-B264-079001D77697}"/>
    <hyperlink ref="F87" r:id="rId2" display="http://www.tslines.com/" xr:uid="{5F7199DF-D064-4D36-879A-EBA657775D57}"/>
    <hyperlink ref="G99" r:id="rId3" xr:uid="{E893DB3A-E939-4AAA-80B6-252F5C1AE677}"/>
    <hyperlink ref="G104" r:id="rId4" xr:uid="{AA7BEDCA-6918-4B52-8CE8-79BFA6DC61AE}"/>
    <hyperlink ref="B99" r:id="rId5" xr:uid="{59111740-C4F3-4C79-A3A3-FCAEF3EE96A1}"/>
    <hyperlink ref="G94" r:id="rId6" display="mailto:cus.tslhph@tslines.com.vn" xr:uid="{85E693F6-2A1C-4751-B0DA-0D5ADFFFD327}"/>
    <hyperlink ref="B94" r:id="rId7" display="mailto:cus.tslhph@tslines.com.vn" xr:uid="{6B051F75-74D0-4B88-A403-66C8EBE93C61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6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837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370</v>
      </c>
      <c r="B10" s="201" t="s">
        <v>838</v>
      </c>
      <c r="J10" s="14"/>
      <c r="K10" s="14"/>
    </row>
    <row r="11" spans="1:204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321</v>
      </c>
      <c r="F11" s="412"/>
      <c r="G11" s="386"/>
      <c r="H11" s="187" t="s">
        <v>321</v>
      </c>
      <c r="I11" s="276" t="s">
        <v>839</v>
      </c>
    </row>
    <row r="12" spans="1:204" s="127" customFormat="1" ht="15" customHeight="1">
      <c r="A12" s="361" t="s">
        <v>272</v>
      </c>
      <c r="B12" s="363"/>
      <c r="C12" s="364"/>
      <c r="D12" s="136" t="s">
        <v>273</v>
      </c>
      <c r="E12" s="139" t="s">
        <v>276</v>
      </c>
      <c r="F12" s="413" t="s">
        <v>374</v>
      </c>
      <c r="G12" s="384"/>
      <c r="H12" s="189" t="s">
        <v>375</v>
      </c>
      <c r="I12" s="191" t="s">
        <v>769</v>
      </c>
    </row>
    <row r="13" spans="1:204" s="127" customFormat="1" ht="15" customHeight="1">
      <c r="A13" s="362"/>
      <c r="B13" s="365"/>
      <c r="C13" s="366"/>
      <c r="D13" s="140" t="s">
        <v>59</v>
      </c>
      <c r="E13" s="155" t="s">
        <v>327</v>
      </c>
      <c r="F13" s="413"/>
      <c r="G13" s="384"/>
      <c r="H13" s="189" t="s">
        <v>840</v>
      </c>
      <c r="I13" s="212" t="s">
        <v>841</v>
      </c>
      <c r="K13" s="14"/>
    </row>
    <row r="14" spans="1:204" s="127" customFormat="1" ht="15" customHeight="1">
      <c r="A14" s="358" t="s">
        <v>715</v>
      </c>
      <c r="B14" s="142" t="s">
        <v>328</v>
      </c>
      <c r="C14" s="143" t="s">
        <v>291</v>
      </c>
      <c r="D14" s="144">
        <v>45811</v>
      </c>
      <c r="E14" s="143">
        <f t="shared" ref="E14:E22" si="0">D14+8</f>
        <v>45819</v>
      </c>
      <c r="F14" s="142" t="s">
        <v>842</v>
      </c>
      <c r="G14" s="143" t="s">
        <v>843</v>
      </c>
      <c r="H14" s="144">
        <v>45820</v>
      </c>
      <c r="I14" s="186">
        <f t="shared" ref="I14:I21" si="1">H14+24</f>
        <v>45844</v>
      </c>
      <c r="K14" s="14"/>
    </row>
    <row r="15" spans="1:204" s="127" customFormat="1" ht="15" customHeight="1">
      <c r="A15" s="358"/>
      <c r="B15" s="142" t="s">
        <v>329</v>
      </c>
      <c r="C15" s="186" t="s">
        <v>330</v>
      </c>
      <c r="D15" s="144">
        <f t="shared" ref="D15:D22" si="2">D14+7</f>
        <v>45818</v>
      </c>
      <c r="E15" s="143">
        <f t="shared" si="0"/>
        <v>45826</v>
      </c>
      <c r="F15" s="142" t="s">
        <v>844</v>
      </c>
      <c r="G15" s="143" t="s">
        <v>845</v>
      </c>
      <c r="H15" s="144">
        <f t="shared" ref="H15:H22" si="3">H14+7</f>
        <v>45827</v>
      </c>
      <c r="I15" s="186">
        <f t="shared" si="1"/>
        <v>45851</v>
      </c>
      <c r="K15" s="14"/>
    </row>
    <row r="16" spans="1:204" s="127" customFormat="1" ht="15" customHeight="1">
      <c r="A16" s="358"/>
      <c r="B16" s="142" t="s">
        <v>328</v>
      </c>
      <c r="C16" s="186" t="s">
        <v>308</v>
      </c>
      <c r="D16" s="144">
        <f t="shared" si="2"/>
        <v>45825</v>
      </c>
      <c r="E16" s="143">
        <f t="shared" si="0"/>
        <v>45833</v>
      </c>
      <c r="F16" s="142" t="s">
        <v>846</v>
      </c>
      <c r="G16" s="143" t="s">
        <v>782</v>
      </c>
      <c r="H16" s="144">
        <f t="shared" si="3"/>
        <v>45834</v>
      </c>
      <c r="I16" s="186">
        <f t="shared" ref="I16:I19" si="4">H16+24</f>
        <v>45858</v>
      </c>
      <c r="K16" s="14"/>
    </row>
    <row r="17" spans="1:11" s="127" customFormat="1" ht="15" customHeight="1">
      <c r="A17" s="358"/>
      <c r="B17" s="142" t="s">
        <v>329</v>
      </c>
      <c r="C17" s="186" t="s">
        <v>331</v>
      </c>
      <c r="D17" s="144">
        <f t="shared" si="2"/>
        <v>45832</v>
      </c>
      <c r="E17" s="143">
        <f t="shared" si="0"/>
        <v>45840</v>
      </c>
      <c r="F17" s="142" t="s">
        <v>847</v>
      </c>
      <c r="G17" s="143" t="s">
        <v>779</v>
      </c>
      <c r="H17" s="144">
        <f t="shared" si="3"/>
        <v>45841</v>
      </c>
      <c r="I17" s="186">
        <f t="shared" si="4"/>
        <v>45865</v>
      </c>
      <c r="K17" s="14"/>
    </row>
    <row r="18" spans="1:11" s="127" customFormat="1" ht="15" customHeight="1">
      <c r="A18" s="358"/>
      <c r="B18" s="142" t="s">
        <v>328</v>
      </c>
      <c r="C18" s="186" t="s">
        <v>312</v>
      </c>
      <c r="D18" s="144">
        <f t="shared" si="2"/>
        <v>45839</v>
      </c>
      <c r="E18" s="143">
        <f t="shared" si="0"/>
        <v>45847</v>
      </c>
      <c r="F18" s="142" t="s">
        <v>848</v>
      </c>
      <c r="G18" s="143" t="s">
        <v>789</v>
      </c>
      <c r="H18" s="144">
        <f t="shared" si="3"/>
        <v>45848</v>
      </c>
      <c r="I18" s="186">
        <f t="shared" si="4"/>
        <v>45872</v>
      </c>
      <c r="K18" s="14"/>
    </row>
    <row r="19" spans="1:11" s="127" customFormat="1" ht="15" customHeight="1">
      <c r="A19" s="358"/>
      <c r="B19" s="142" t="s">
        <v>329</v>
      </c>
      <c r="C19" s="186" t="s">
        <v>332</v>
      </c>
      <c r="D19" s="144">
        <f t="shared" si="2"/>
        <v>45846</v>
      </c>
      <c r="E19" s="143">
        <f t="shared" si="0"/>
        <v>45854</v>
      </c>
      <c r="F19" s="142" t="s">
        <v>849</v>
      </c>
      <c r="G19" s="143" t="s">
        <v>850</v>
      </c>
      <c r="H19" s="144">
        <f t="shared" si="3"/>
        <v>45855</v>
      </c>
      <c r="I19" s="186">
        <f t="shared" si="4"/>
        <v>45879</v>
      </c>
      <c r="K19" s="14"/>
    </row>
    <row r="20" spans="1:11" s="127" customFormat="1" ht="15" customHeight="1">
      <c r="A20" s="358"/>
      <c r="B20" s="142" t="s">
        <v>328</v>
      </c>
      <c r="C20" s="186" t="s">
        <v>314</v>
      </c>
      <c r="D20" s="144">
        <f t="shared" si="2"/>
        <v>45853</v>
      </c>
      <c r="E20" s="143">
        <f t="shared" si="0"/>
        <v>45861</v>
      </c>
      <c r="F20" s="142" t="s">
        <v>851</v>
      </c>
      <c r="G20" s="143" t="s">
        <v>796</v>
      </c>
      <c r="H20" s="144">
        <f t="shared" si="3"/>
        <v>45862</v>
      </c>
      <c r="I20" s="186">
        <f t="shared" si="1"/>
        <v>45886</v>
      </c>
      <c r="K20" s="14"/>
    </row>
    <row r="21" spans="1:11" s="127" customFormat="1" ht="15" customHeight="1">
      <c r="A21" s="358"/>
      <c r="B21" s="142" t="s">
        <v>329</v>
      </c>
      <c r="C21" s="186" t="s">
        <v>333</v>
      </c>
      <c r="D21" s="144">
        <f t="shared" si="2"/>
        <v>45860</v>
      </c>
      <c r="E21" s="143">
        <f t="shared" si="0"/>
        <v>45868</v>
      </c>
      <c r="F21" s="142" t="s">
        <v>852</v>
      </c>
      <c r="G21" s="143"/>
      <c r="H21" s="144">
        <f t="shared" si="3"/>
        <v>45869</v>
      </c>
      <c r="I21" s="186">
        <f t="shared" si="1"/>
        <v>45893</v>
      </c>
      <c r="K21" s="14"/>
    </row>
    <row r="22" spans="1:11" s="127" customFormat="1" ht="15" customHeight="1" thickBot="1">
      <c r="A22" s="359"/>
      <c r="B22" s="147" t="s">
        <v>328</v>
      </c>
      <c r="C22" s="148" t="s">
        <v>311</v>
      </c>
      <c r="D22" s="149">
        <f t="shared" si="2"/>
        <v>45867</v>
      </c>
      <c r="E22" s="148">
        <f t="shared" si="0"/>
        <v>45875</v>
      </c>
      <c r="F22" s="147" t="s">
        <v>844</v>
      </c>
      <c r="G22" s="148" t="s">
        <v>853</v>
      </c>
      <c r="H22" s="149">
        <f t="shared" si="3"/>
        <v>45876</v>
      </c>
      <c r="I22" s="148">
        <f>H22+25</f>
        <v>45901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334</v>
      </c>
      <c r="J25" s="157"/>
      <c r="K25" s="157"/>
    </row>
    <row r="26" spans="1:11" s="156" customFormat="1" ht="15" customHeight="1">
      <c r="A26" s="360" t="s">
        <v>335</v>
      </c>
      <c r="B26" s="360"/>
      <c r="C26" s="360"/>
      <c r="D26" s="360"/>
      <c r="E26" s="360"/>
      <c r="F26" s="360"/>
      <c r="G26" s="360"/>
      <c r="H26" s="360"/>
      <c r="I26" s="158"/>
    </row>
    <row r="27" spans="1:11" s="156" customFormat="1" ht="15" customHeight="1">
      <c r="A27" s="360"/>
      <c r="B27" s="360"/>
      <c r="C27" s="360"/>
      <c r="D27" s="360"/>
      <c r="E27" s="360"/>
      <c r="F27" s="360"/>
      <c r="G27" s="360"/>
      <c r="H27" s="360"/>
      <c r="I27" s="158"/>
    </row>
    <row r="28" spans="1:11" s="156" customFormat="1" ht="15" customHeight="1">
      <c r="A28" s="156" t="s">
        <v>336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337</v>
      </c>
      <c r="B30" s="43"/>
      <c r="C30" s="43"/>
      <c r="D30" s="43"/>
      <c r="E30" s="43"/>
      <c r="F30" s="164" t="s">
        <v>338</v>
      </c>
      <c r="G30" s="162"/>
      <c r="H30" s="162"/>
      <c r="I30" s="162"/>
    </row>
    <row r="31" spans="1:11" s="127" customFormat="1" ht="15" customHeight="1">
      <c r="A31" s="165" t="s">
        <v>339</v>
      </c>
      <c r="B31" s="1"/>
      <c r="C31" s="1"/>
      <c r="D31" s="1"/>
      <c r="E31" s="166"/>
      <c r="F31" s="1" t="s">
        <v>340</v>
      </c>
      <c r="G31" s="162"/>
      <c r="H31" s="162"/>
      <c r="I31" s="162"/>
    </row>
    <row r="32" spans="1:11" s="127" customFormat="1" ht="15" customHeight="1">
      <c r="A32" s="1" t="s">
        <v>341</v>
      </c>
      <c r="B32" s="1"/>
      <c r="C32" s="1"/>
      <c r="D32" s="1"/>
      <c r="E32" s="166"/>
      <c r="F32" s="1" t="s">
        <v>342</v>
      </c>
      <c r="G32" s="162"/>
      <c r="H32" s="162"/>
      <c r="I32" s="162"/>
    </row>
    <row r="33" spans="1:9" s="127" customFormat="1" ht="15" customHeight="1">
      <c r="A33" s="1" t="s">
        <v>343</v>
      </c>
      <c r="B33" s="1"/>
      <c r="C33" s="1"/>
      <c r="D33" s="166"/>
      <c r="E33" s="166"/>
      <c r="F33" s="1" t="s">
        <v>343</v>
      </c>
      <c r="G33" s="162"/>
      <c r="H33" s="162"/>
      <c r="I33" s="162"/>
    </row>
    <row r="34" spans="1:9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62"/>
    </row>
    <row r="35" spans="1:9" s="127" customFormat="1" ht="15" customHeight="1">
      <c r="A35" s="164" t="s">
        <v>344</v>
      </c>
      <c r="B35" s="43"/>
      <c r="C35" s="1"/>
      <c r="D35" s="1"/>
      <c r="E35" s="1"/>
      <c r="F35" s="164" t="s">
        <v>344</v>
      </c>
      <c r="G35" s="162"/>
      <c r="H35" s="162"/>
      <c r="I35" s="162"/>
    </row>
    <row r="36" spans="1:9" s="127" customFormat="1" ht="15" customHeight="1">
      <c r="A36" s="1" t="s">
        <v>345</v>
      </c>
      <c r="B36" s="1" t="s">
        <v>346</v>
      </c>
      <c r="C36" s="1"/>
      <c r="D36" s="1"/>
      <c r="E36" s="1"/>
      <c r="F36" s="1" t="s">
        <v>347</v>
      </c>
      <c r="G36" s="1" t="s">
        <v>348</v>
      </c>
      <c r="H36" s="1"/>
      <c r="I36" s="162"/>
    </row>
    <row r="37" spans="1:9" s="127" customFormat="1" ht="15" customHeight="1">
      <c r="A37" s="1" t="s">
        <v>349</v>
      </c>
      <c r="B37" s="1" t="s">
        <v>350</v>
      </c>
      <c r="C37" s="1"/>
      <c r="D37" s="1"/>
      <c r="E37" s="1"/>
      <c r="F37" s="1"/>
      <c r="G37" s="162"/>
      <c r="H37" s="162"/>
      <c r="I37" s="162"/>
    </row>
    <row r="38" spans="1:9" s="127" customFormat="1" ht="15" customHeight="1">
      <c r="A38" s="1" t="s">
        <v>351</v>
      </c>
      <c r="B38" s="1" t="s">
        <v>352</v>
      </c>
      <c r="C38" s="1"/>
      <c r="D38" s="1"/>
      <c r="E38" s="1"/>
      <c r="H38" s="167"/>
      <c r="I38" s="167"/>
    </row>
    <row r="39" spans="1:9" s="127" customFormat="1" ht="15" customHeight="1">
      <c r="A39" s="1"/>
      <c r="B39" s="1"/>
      <c r="C39" s="1"/>
      <c r="D39" s="1"/>
      <c r="E39" s="1"/>
      <c r="G39" s="168"/>
      <c r="H39" s="168"/>
    </row>
    <row r="40" spans="1:9" s="127" customFormat="1" ht="15" customHeight="1">
      <c r="A40" s="164" t="s">
        <v>353</v>
      </c>
      <c r="B40" s="169" t="s">
        <v>109</v>
      </c>
      <c r="C40" s="1"/>
      <c r="D40" s="1"/>
      <c r="E40" s="1"/>
      <c r="F40" s="164" t="s">
        <v>353</v>
      </c>
      <c r="G40" s="169" t="s">
        <v>109</v>
      </c>
      <c r="H40" s="168"/>
    </row>
    <row r="41" spans="1:9" s="127" customFormat="1" ht="15" customHeight="1">
      <c r="A41" s="170" t="s">
        <v>354</v>
      </c>
      <c r="B41" s="1"/>
      <c r="C41" s="1"/>
      <c r="D41" s="1"/>
      <c r="E41" s="1"/>
      <c r="F41" s="1" t="s">
        <v>355</v>
      </c>
      <c r="G41" s="1"/>
      <c r="H41" s="168"/>
    </row>
    <row r="42" spans="1:9" s="127" customFormat="1" ht="15" customHeight="1">
      <c r="A42" s="170" t="s">
        <v>356</v>
      </c>
      <c r="B42" s="169"/>
      <c r="C42" s="1"/>
      <c r="D42" s="1"/>
      <c r="E42" s="1"/>
      <c r="F42" s="1" t="s">
        <v>357</v>
      </c>
      <c r="G42" s="1"/>
      <c r="H42" s="168"/>
      <c r="I42" s="1"/>
    </row>
    <row r="43" spans="1:9" s="127" customFormat="1" ht="15" customHeight="1">
      <c r="A43" s="170" t="s">
        <v>358</v>
      </c>
      <c r="B43" s="169"/>
      <c r="C43" s="1"/>
      <c r="D43" s="1"/>
      <c r="E43" s="1"/>
      <c r="G43" s="168"/>
      <c r="H43" s="1"/>
      <c r="I43" s="1"/>
    </row>
    <row r="44" spans="1:9" s="127" customFormat="1" ht="15" customHeight="1">
      <c r="A44" s="170"/>
      <c r="B44" s="169"/>
      <c r="C44" s="1"/>
      <c r="D44" s="1"/>
      <c r="E44" s="1"/>
      <c r="G44" s="168"/>
      <c r="H44" s="1"/>
      <c r="I44" s="1"/>
    </row>
    <row r="45" spans="1:9" s="127" customFormat="1" ht="15" customHeight="1">
      <c r="A45" s="164" t="s">
        <v>359</v>
      </c>
      <c r="B45" s="169" t="s">
        <v>121</v>
      </c>
      <c r="C45" s="1"/>
      <c r="D45" s="1"/>
      <c r="E45" s="1"/>
      <c r="F45" s="164" t="s">
        <v>359</v>
      </c>
      <c r="G45" s="169" t="s">
        <v>121</v>
      </c>
      <c r="H45" s="1"/>
      <c r="I45" s="1"/>
    </row>
    <row r="46" spans="1:9" s="127" customFormat="1" ht="15" customHeight="1">
      <c r="A46" s="170" t="s">
        <v>360</v>
      </c>
      <c r="B46" s="1"/>
      <c r="C46" s="1"/>
      <c r="D46" s="1"/>
      <c r="E46" s="1"/>
      <c r="F46" s="170" t="s">
        <v>361</v>
      </c>
      <c r="G46" s="1"/>
      <c r="H46" s="1"/>
      <c r="I46" s="1"/>
    </row>
    <row r="47" spans="1:9" s="127" customFormat="1" ht="15" customHeight="1">
      <c r="A47" s="1" t="s">
        <v>362</v>
      </c>
      <c r="B47" s="1"/>
      <c r="C47" s="1"/>
      <c r="D47" s="1"/>
      <c r="E47" s="1"/>
      <c r="H47" s="1"/>
      <c r="I47" s="1"/>
    </row>
    <row r="48" spans="1:9" s="127" customFormat="1" ht="15" customHeight="1">
      <c r="A48" s="170" t="s">
        <v>363</v>
      </c>
      <c r="B48" s="1"/>
      <c r="C48" s="1"/>
      <c r="D48" s="1"/>
      <c r="E48" s="1"/>
      <c r="G48" s="168"/>
      <c r="H48" s="1"/>
      <c r="I48" s="1"/>
    </row>
    <row r="49" spans="1:14" s="127" customFormat="1" ht="15" customHeight="1">
      <c r="C49" s="1"/>
      <c r="D49" s="1"/>
      <c r="E49" s="1"/>
      <c r="G49" s="168"/>
      <c r="H49" s="1"/>
      <c r="I49" s="1"/>
    </row>
    <row r="50" spans="1:14" s="127" customFormat="1" ht="15" customHeight="1">
      <c r="C50" s="1"/>
      <c r="D50" s="1"/>
      <c r="E50" s="1"/>
      <c r="F50" s="164" t="s">
        <v>364</v>
      </c>
      <c r="G50" s="169" t="s">
        <v>158</v>
      </c>
      <c r="H50" s="1"/>
      <c r="I50" s="1"/>
    </row>
    <row r="51" spans="1:14" s="127" customFormat="1" ht="15" customHeight="1">
      <c r="C51" s="1"/>
      <c r="D51" s="1"/>
      <c r="E51" s="1"/>
      <c r="F51" s="1" t="s">
        <v>365</v>
      </c>
      <c r="G51" s="1" t="s">
        <v>366</v>
      </c>
      <c r="H51" s="1"/>
      <c r="I51" s="1"/>
    </row>
    <row r="52" spans="1:14" s="127" customFormat="1" ht="15" customHeight="1">
      <c r="F52" s="1" t="s">
        <v>367</v>
      </c>
      <c r="G52" s="1" t="s">
        <v>368</v>
      </c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0EF5E952-0154-475B-AD19-2A6D67E7283E}"/>
    <hyperlink ref="F33" r:id="rId2" display="http://www.tslines.com/" xr:uid="{185DA468-F58E-4402-9047-142ABFADD293}"/>
    <hyperlink ref="G45" r:id="rId3" xr:uid="{B10642E1-D195-42C6-930B-C324A2C94D52}"/>
    <hyperlink ref="G50" r:id="rId4" xr:uid="{10B3C0B7-8A5E-493B-9D92-14FE88C48CFB}"/>
    <hyperlink ref="B45" r:id="rId5" xr:uid="{26281805-D4F4-4DC0-855A-50498FA56AFA}"/>
    <hyperlink ref="G40" r:id="rId6" display="mailto:cus.tslhph@tslines.com.vn" xr:uid="{E144441F-9204-4AC4-9CC6-4D5E27CE7168}"/>
    <hyperlink ref="B40" r:id="rId7" display="mailto:cus.tslhph@tslines.com.vn" xr:uid="{92DCB6AA-DFAC-47CF-B8BC-DB3F40174FCE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9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854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370</v>
      </c>
      <c r="B10" s="201" t="s">
        <v>855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83" t="s">
        <v>856</v>
      </c>
    </row>
    <row r="12" spans="1:204" s="17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374</v>
      </c>
      <c r="G12" s="384"/>
      <c r="H12" s="195" t="s">
        <v>375</v>
      </c>
      <c r="I12" s="284" t="s">
        <v>753</v>
      </c>
    </row>
    <row r="13" spans="1:204" s="174" customFormat="1" ht="15" customHeight="1">
      <c r="A13" s="381"/>
      <c r="B13" s="365"/>
      <c r="C13" s="366"/>
      <c r="D13" s="140" t="s">
        <v>277</v>
      </c>
      <c r="E13" s="155" t="s">
        <v>279</v>
      </c>
      <c r="F13" s="383"/>
      <c r="G13" s="384"/>
      <c r="H13" s="231" t="s">
        <v>279</v>
      </c>
      <c r="I13" s="285" t="s">
        <v>857</v>
      </c>
    </row>
    <row r="14" spans="1:204" s="174" customFormat="1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273" t="s">
        <v>679</v>
      </c>
      <c r="G14" s="186" t="s">
        <v>680</v>
      </c>
      <c r="H14" s="185">
        <v>45820</v>
      </c>
      <c r="I14" s="275">
        <f>H14+17</f>
        <v>45837</v>
      </c>
    </row>
    <row r="15" spans="1:204" s="174" customFormat="1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F15" s="273" t="s">
        <v>681</v>
      </c>
      <c r="G15" s="186" t="s">
        <v>682</v>
      </c>
      <c r="H15" s="185">
        <f t="shared" ref="H15:H22" si="2">H14+7</f>
        <v>45827</v>
      </c>
      <c r="I15" s="275">
        <f>H15+17</f>
        <v>45844</v>
      </c>
    </row>
    <row r="16" spans="1:204" s="174" customFormat="1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F16" s="273" t="s">
        <v>683</v>
      </c>
      <c r="G16" s="186" t="s">
        <v>684</v>
      </c>
      <c r="H16" s="185">
        <f t="shared" si="2"/>
        <v>45834</v>
      </c>
      <c r="I16" s="275">
        <f>H16+17</f>
        <v>45851</v>
      </c>
    </row>
    <row r="17" spans="1:10" s="174" customFormat="1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F17" s="273" t="s">
        <v>685</v>
      </c>
      <c r="G17" s="186" t="s">
        <v>682</v>
      </c>
      <c r="H17" s="185">
        <f t="shared" si="2"/>
        <v>45841</v>
      </c>
      <c r="I17" s="275">
        <f>H17+17</f>
        <v>45858</v>
      </c>
    </row>
    <row r="18" spans="1:10" s="174" customFormat="1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F18" s="273" t="s">
        <v>686</v>
      </c>
      <c r="G18" s="186" t="s">
        <v>682</v>
      </c>
      <c r="H18" s="185">
        <f t="shared" si="2"/>
        <v>45848</v>
      </c>
      <c r="I18" s="275">
        <f>H18+17</f>
        <v>45865</v>
      </c>
    </row>
    <row r="19" spans="1:10" s="174" customFormat="1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F19" s="273" t="s">
        <v>687</v>
      </c>
      <c r="G19" s="186"/>
      <c r="H19" s="185">
        <f t="shared" si="2"/>
        <v>45855</v>
      </c>
      <c r="I19" s="275">
        <f t="shared" ref="I19:I22" si="3">H19+17</f>
        <v>45872</v>
      </c>
    </row>
    <row r="20" spans="1:10" s="174" customFormat="1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F20" s="273" t="s">
        <v>688</v>
      </c>
      <c r="G20" s="186" t="s">
        <v>682</v>
      </c>
      <c r="H20" s="185">
        <f t="shared" si="2"/>
        <v>45862</v>
      </c>
      <c r="I20" s="275">
        <f t="shared" si="3"/>
        <v>45879</v>
      </c>
    </row>
    <row r="21" spans="1:10" s="174" customFormat="1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F21" s="273" t="s">
        <v>679</v>
      </c>
      <c r="G21" s="186" t="s">
        <v>689</v>
      </c>
      <c r="H21" s="185">
        <f t="shared" si="2"/>
        <v>45869</v>
      </c>
      <c r="I21" s="275">
        <f t="shared" si="3"/>
        <v>45886</v>
      </c>
    </row>
    <row r="22" spans="1:10" s="174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272" t="s">
        <v>681</v>
      </c>
      <c r="G22" s="148" t="s">
        <v>690</v>
      </c>
      <c r="H22" s="149">
        <f t="shared" si="2"/>
        <v>45876</v>
      </c>
      <c r="I22" s="286">
        <f t="shared" si="3"/>
        <v>45893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269</v>
      </c>
      <c r="F24" s="385"/>
      <c r="G24" s="386"/>
      <c r="H24" s="133" t="s">
        <v>269</v>
      </c>
      <c r="I24" s="283" t="s">
        <v>856</v>
      </c>
    </row>
    <row r="25" spans="1:10" s="14" customFormat="1" ht="15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83" t="s">
        <v>374</v>
      </c>
      <c r="G25" s="384"/>
      <c r="H25" s="195" t="s">
        <v>375</v>
      </c>
      <c r="I25" s="284" t="s">
        <v>858</v>
      </c>
    </row>
    <row r="26" spans="1:10" s="14" customFormat="1" ht="15" customHeight="1">
      <c r="A26" s="362"/>
      <c r="B26" s="365"/>
      <c r="C26" s="366"/>
      <c r="D26" s="140" t="s">
        <v>277</v>
      </c>
      <c r="E26" s="155" t="s">
        <v>279</v>
      </c>
      <c r="F26" s="383"/>
      <c r="G26" s="384"/>
      <c r="H26" s="231" t="s">
        <v>279</v>
      </c>
      <c r="I26" s="285" t="s">
        <v>857</v>
      </c>
    </row>
    <row r="27" spans="1:10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>D27+2</f>
        <v>45814</v>
      </c>
      <c r="F27" s="273" t="s">
        <v>679</v>
      </c>
      <c r="G27" s="186" t="s">
        <v>680</v>
      </c>
      <c r="H27" s="185">
        <v>45820</v>
      </c>
      <c r="I27" s="275">
        <f>H27+17</f>
        <v>45837</v>
      </c>
    </row>
    <row r="28" spans="1:10" s="14" customFormat="1" ht="15" customHeight="1">
      <c r="A28" s="358"/>
      <c r="B28" s="273" t="s">
        <v>309</v>
      </c>
      <c r="C28" s="186" t="s">
        <v>308</v>
      </c>
      <c r="D28" s="142">
        <f t="shared" ref="D28:D34" si="4">D27+7</f>
        <v>45819</v>
      </c>
      <c r="E28" s="143">
        <f>D28+2</f>
        <v>45821</v>
      </c>
      <c r="F28" s="273" t="s">
        <v>681</v>
      </c>
      <c r="G28" s="186" t="s">
        <v>682</v>
      </c>
      <c r="H28" s="185">
        <f t="shared" ref="H28:H35" si="5">H27+7</f>
        <v>45827</v>
      </c>
      <c r="I28" s="275">
        <f>H28+17</f>
        <v>45844</v>
      </c>
    </row>
    <row r="29" spans="1:10" s="14" customFormat="1" ht="15" customHeight="1">
      <c r="A29" s="358"/>
      <c r="B29" s="273" t="s">
        <v>310</v>
      </c>
      <c r="C29" s="186" t="s">
        <v>311</v>
      </c>
      <c r="D29" s="142">
        <f t="shared" si="4"/>
        <v>45826</v>
      </c>
      <c r="E29" s="143">
        <f t="shared" ref="E29:E34" si="6">D29+2</f>
        <v>45828</v>
      </c>
      <c r="F29" s="273" t="s">
        <v>683</v>
      </c>
      <c r="G29" s="186" t="s">
        <v>684</v>
      </c>
      <c r="H29" s="185">
        <f t="shared" si="5"/>
        <v>45834</v>
      </c>
      <c r="I29" s="275">
        <f>H29+17</f>
        <v>45851</v>
      </c>
    </row>
    <row r="30" spans="1:10" s="14" customFormat="1" ht="15" customHeight="1">
      <c r="A30" s="358"/>
      <c r="B30" s="273" t="s">
        <v>307</v>
      </c>
      <c r="C30" s="186" t="s">
        <v>312</v>
      </c>
      <c r="D30" s="142">
        <f t="shared" si="4"/>
        <v>45833</v>
      </c>
      <c r="E30" s="143">
        <f t="shared" si="6"/>
        <v>45835</v>
      </c>
      <c r="F30" s="273" t="s">
        <v>685</v>
      </c>
      <c r="G30" s="186" t="s">
        <v>682</v>
      </c>
      <c r="H30" s="185">
        <f t="shared" si="5"/>
        <v>45841</v>
      </c>
      <c r="I30" s="275">
        <f>H30+17</f>
        <v>45858</v>
      </c>
    </row>
    <row r="31" spans="1:10" s="14" customFormat="1" ht="15" customHeight="1">
      <c r="A31" s="358"/>
      <c r="B31" s="273" t="s">
        <v>309</v>
      </c>
      <c r="C31" s="186" t="s">
        <v>312</v>
      </c>
      <c r="D31" s="142">
        <f t="shared" si="4"/>
        <v>45840</v>
      </c>
      <c r="E31" s="143">
        <f t="shared" si="6"/>
        <v>45842</v>
      </c>
      <c r="F31" s="273" t="s">
        <v>686</v>
      </c>
      <c r="G31" s="186" t="s">
        <v>682</v>
      </c>
      <c r="H31" s="185">
        <f t="shared" si="5"/>
        <v>45848</v>
      </c>
      <c r="I31" s="275">
        <f>H31+17</f>
        <v>45865</v>
      </c>
    </row>
    <row r="32" spans="1:10" s="14" customFormat="1" ht="15" customHeight="1">
      <c r="A32" s="358"/>
      <c r="B32" s="273" t="s">
        <v>310</v>
      </c>
      <c r="C32" s="186" t="s">
        <v>313</v>
      </c>
      <c r="D32" s="142">
        <f t="shared" si="4"/>
        <v>45847</v>
      </c>
      <c r="E32" s="143">
        <f t="shared" si="6"/>
        <v>45849</v>
      </c>
      <c r="F32" s="273" t="s">
        <v>687</v>
      </c>
      <c r="G32" s="186"/>
      <c r="H32" s="185">
        <f t="shared" si="5"/>
        <v>45855</v>
      </c>
      <c r="I32" s="275">
        <f t="shared" ref="I32:I35" si="7">H32+17</f>
        <v>45872</v>
      </c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4"/>
        <v>45854</v>
      </c>
      <c r="E33" s="143">
        <f t="shared" si="6"/>
        <v>45856</v>
      </c>
      <c r="F33" s="273" t="s">
        <v>688</v>
      </c>
      <c r="G33" s="186" t="s">
        <v>682</v>
      </c>
      <c r="H33" s="185">
        <f t="shared" si="5"/>
        <v>45862</v>
      </c>
      <c r="I33" s="275">
        <f t="shared" si="7"/>
        <v>45879</v>
      </c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4"/>
        <v>45861</v>
      </c>
      <c r="E34" s="143">
        <f t="shared" si="6"/>
        <v>45863</v>
      </c>
      <c r="F34" s="273" t="s">
        <v>679</v>
      </c>
      <c r="G34" s="186" t="s">
        <v>689</v>
      </c>
      <c r="H34" s="185">
        <f t="shared" si="5"/>
        <v>45869</v>
      </c>
      <c r="I34" s="275">
        <f t="shared" si="7"/>
        <v>45886</v>
      </c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>D35+2</f>
        <v>45870</v>
      </c>
      <c r="F35" s="272" t="s">
        <v>681</v>
      </c>
      <c r="G35" s="148" t="s">
        <v>690</v>
      </c>
      <c r="H35" s="149">
        <f t="shared" si="5"/>
        <v>45876</v>
      </c>
      <c r="I35" s="286">
        <f t="shared" si="7"/>
        <v>45893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334</v>
      </c>
      <c r="J38" s="157"/>
      <c r="K38" s="157"/>
    </row>
    <row r="39" spans="1:16379" s="156" customFormat="1" ht="15" customHeight="1">
      <c r="A39" s="360" t="s">
        <v>335</v>
      </c>
      <c r="B39" s="360"/>
      <c r="C39" s="360"/>
      <c r="D39" s="360"/>
      <c r="E39" s="360"/>
      <c r="F39" s="360"/>
      <c r="G39" s="360"/>
      <c r="H39" s="360"/>
      <c r="I39" s="158"/>
    </row>
    <row r="40" spans="1:16379" s="156" customFormat="1" ht="15" customHeight="1">
      <c r="A40" s="360"/>
      <c r="B40" s="360"/>
      <c r="C40" s="360"/>
      <c r="D40" s="360"/>
      <c r="E40" s="360"/>
      <c r="F40" s="360"/>
      <c r="G40" s="360"/>
      <c r="H40" s="360"/>
      <c r="I40" s="158"/>
    </row>
    <row r="41" spans="1:16379" s="156" customFormat="1" ht="15" customHeight="1">
      <c r="A41" s="156" t="s">
        <v>336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337</v>
      </c>
      <c r="B43" s="43"/>
      <c r="C43" s="43"/>
      <c r="D43" s="43"/>
      <c r="E43" s="43"/>
      <c r="F43" s="164" t="s">
        <v>338</v>
      </c>
      <c r="G43" s="162"/>
      <c r="H43" s="162"/>
      <c r="I43" s="162"/>
    </row>
    <row r="44" spans="1:16379" s="127" customFormat="1" ht="15" customHeight="1">
      <c r="A44" s="165" t="s">
        <v>339</v>
      </c>
      <c r="B44" s="1"/>
      <c r="C44" s="1"/>
      <c r="D44" s="1"/>
      <c r="E44" s="166"/>
      <c r="F44" s="1" t="s">
        <v>340</v>
      </c>
      <c r="G44" s="162"/>
      <c r="H44" s="162"/>
      <c r="I44" s="162"/>
    </row>
    <row r="45" spans="1:16379" s="127" customFormat="1" ht="15" customHeight="1">
      <c r="A45" s="1" t="s">
        <v>341</v>
      </c>
      <c r="B45" s="1"/>
      <c r="C45" s="1"/>
      <c r="D45" s="1"/>
      <c r="E45" s="166"/>
      <c r="F45" s="1" t="s">
        <v>342</v>
      </c>
      <c r="G45" s="162"/>
      <c r="H45" s="162"/>
      <c r="I45" s="162"/>
    </row>
    <row r="46" spans="1:16379" s="127" customFormat="1" ht="15" customHeight="1">
      <c r="A46" s="1" t="s">
        <v>343</v>
      </c>
      <c r="B46" s="1"/>
      <c r="C46" s="1"/>
      <c r="D46" s="166"/>
      <c r="E46" s="166"/>
      <c r="F46" s="1" t="s">
        <v>343</v>
      </c>
      <c r="G46" s="162"/>
      <c r="H46" s="162"/>
      <c r="I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62"/>
    </row>
    <row r="48" spans="1:16379" s="127" customFormat="1" ht="15" customHeight="1">
      <c r="A48" s="164" t="s">
        <v>344</v>
      </c>
      <c r="B48" s="43"/>
      <c r="C48" s="1"/>
      <c r="D48" s="1"/>
      <c r="E48" s="1"/>
      <c r="F48" s="164" t="s">
        <v>344</v>
      </c>
      <c r="G48" s="162"/>
      <c r="H48" s="162"/>
      <c r="I48" s="162"/>
    </row>
    <row r="49" spans="1:9" s="127" customFormat="1" ht="15" customHeight="1">
      <c r="A49" s="1" t="s">
        <v>345</v>
      </c>
      <c r="B49" s="1" t="s">
        <v>346</v>
      </c>
      <c r="C49" s="1"/>
      <c r="D49" s="1"/>
      <c r="E49" s="1"/>
      <c r="F49" s="1" t="s">
        <v>347</v>
      </c>
      <c r="G49" s="1" t="s">
        <v>348</v>
      </c>
      <c r="H49" s="1"/>
      <c r="I49" s="162"/>
    </row>
    <row r="50" spans="1:9" s="127" customFormat="1" ht="15" customHeight="1">
      <c r="A50" s="1" t="s">
        <v>349</v>
      </c>
      <c r="B50" s="1" t="s">
        <v>350</v>
      </c>
      <c r="C50" s="1"/>
      <c r="D50" s="1"/>
      <c r="E50" s="1"/>
      <c r="F50" s="1"/>
      <c r="G50" s="162"/>
      <c r="H50" s="162"/>
      <c r="I50" s="162"/>
    </row>
    <row r="51" spans="1:9" s="127" customFormat="1" ht="15" customHeight="1">
      <c r="A51" s="1" t="s">
        <v>351</v>
      </c>
      <c r="B51" s="1" t="s">
        <v>352</v>
      </c>
      <c r="C51" s="1"/>
      <c r="D51" s="1"/>
      <c r="E51" s="1"/>
      <c r="H51" s="167"/>
      <c r="I51" s="167"/>
    </row>
    <row r="52" spans="1:9" s="127" customFormat="1" ht="15" customHeight="1">
      <c r="A52" s="1"/>
      <c r="B52" s="1"/>
      <c r="C52" s="1"/>
      <c r="D52" s="1"/>
      <c r="E52" s="1"/>
      <c r="G52" s="168"/>
      <c r="H52" s="168"/>
    </row>
    <row r="53" spans="1:9" s="127" customFormat="1" ht="15" customHeight="1">
      <c r="A53" s="164" t="s">
        <v>353</v>
      </c>
      <c r="B53" s="169" t="s">
        <v>109</v>
      </c>
      <c r="C53" s="1"/>
      <c r="D53" s="1"/>
      <c r="E53" s="1"/>
      <c r="F53" s="164" t="s">
        <v>353</v>
      </c>
      <c r="G53" s="169" t="s">
        <v>109</v>
      </c>
      <c r="H53" s="168"/>
    </row>
    <row r="54" spans="1:9" s="127" customFormat="1" ht="15" customHeight="1">
      <c r="A54" s="170" t="s">
        <v>354</v>
      </c>
      <c r="B54" s="1"/>
      <c r="C54" s="1"/>
      <c r="D54" s="1"/>
      <c r="E54" s="1"/>
      <c r="F54" s="1" t="s">
        <v>355</v>
      </c>
      <c r="G54" s="1"/>
      <c r="H54" s="168"/>
    </row>
    <row r="55" spans="1:9" s="127" customFormat="1" ht="15" customHeight="1">
      <c r="A55" s="170" t="s">
        <v>356</v>
      </c>
      <c r="B55" s="169"/>
      <c r="C55" s="1"/>
      <c r="D55" s="1"/>
      <c r="E55" s="1"/>
      <c r="F55" s="1" t="s">
        <v>357</v>
      </c>
      <c r="G55" s="1"/>
      <c r="H55" s="168"/>
      <c r="I55" s="1"/>
    </row>
    <row r="56" spans="1:9" s="127" customFormat="1" ht="15" customHeight="1">
      <c r="A56" s="170" t="s">
        <v>358</v>
      </c>
      <c r="B56" s="169"/>
      <c r="C56" s="1"/>
      <c r="D56" s="1"/>
      <c r="E56" s="1"/>
      <c r="G56" s="168"/>
      <c r="H56" s="1"/>
      <c r="I56" s="1"/>
    </row>
    <row r="57" spans="1:9" s="127" customFormat="1" ht="15" customHeight="1">
      <c r="A57" s="170"/>
      <c r="B57" s="169"/>
      <c r="C57" s="1"/>
      <c r="D57" s="1"/>
      <c r="E57" s="1"/>
      <c r="G57" s="168"/>
      <c r="H57" s="1"/>
      <c r="I57" s="1"/>
    </row>
    <row r="58" spans="1:9" s="127" customFormat="1" ht="15" customHeight="1">
      <c r="A58" s="164" t="s">
        <v>359</v>
      </c>
      <c r="B58" s="169" t="s">
        <v>121</v>
      </c>
      <c r="C58" s="1"/>
      <c r="D58" s="1"/>
      <c r="E58" s="1"/>
      <c r="F58" s="164" t="s">
        <v>359</v>
      </c>
      <c r="G58" s="169" t="s">
        <v>121</v>
      </c>
      <c r="H58" s="1"/>
      <c r="I58" s="1"/>
    </row>
    <row r="59" spans="1:9" s="127" customFormat="1" ht="15" customHeight="1">
      <c r="A59" s="170" t="s">
        <v>360</v>
      </c>
      <c r="B59" s="1"/>
      <c r="C59" s="1"/>
      <c r="D59" s="1"/>
      <c r="E59" s="1"/>
      <c r="F59" s="170" t="s">
        <v>361</v>
      </c>
      <c r="G59" s="1"/>
      <c r="H59" s="1"/>
      <c r="I59" s="1"/>
    </row>
    <row r="60" spans="1:9" s="127" customFormat="1" ht="15" customHeight="1">
      <c r="A60" s="1" t="s">
        <v>362</v>
      </c>
      <c r="B60" s="1"/>
      <c r="C60" s="1"/>
      <c r="D60" s="1"/>
      <c r="E60" s="1"/>
      <c r="H60" s="1"/>
      <c r="I60" s="1"/>
    </row>
    <row r="61" spans="1:9" s="127" customFormat="1" ht="15" customHeight="1">
      <c r="A61" s="170" t="s">
        <v>363</v>
      </c>
      <c r="B61" s="1"/>
      <c r="C61" s="1"/>
      <c r="D61" s="1"/>
      <c r="E61" s="1"/>
      <c r="G61" s="168"/>
      <c r="H61" s="1"/>
      <c r="I61" s="1"/>
    </row>
    <row r="62" spans="1:9" s="127" customFormat="1" ht="15" customHeight="1">
      <c r="C62" s="1"/>
      <c r="D62" s="1"/>
      <c r="E62" s="1"/>
      <c r="G62" s="168"/>
      <c r="H62" s="1"/>
      <c r="I62" s="1"/>
    </row>
    <row r="63" spans="1:9" s="127" customFormat="1" ht="15" customHeight="1">
      <c r="C63" s="1"/>
      <c r="D63" s="1"/>
      <c r="E63" s="1"/>
      <c r="F63" s="164" t="s">
        <v>364</v>
      </c>
      <c r="G63" s="169" t="s">
        <v>158</v>
      </c>
      <c r="H63" s="1"/>
      <c r="I63" s="1"/>
    </row>
    <row r="64" spans="1:9" s="127" customFormat="1" ht="15" customHeight="1">
      <c r="C64" s="1"/>
      <c r="D64" s="1"/>
      <c r="E64" s="1"/>
      <c r="F64" s="1" t="s">
        <v>365</v>
      </c>
      <c r="G64" s="1" t="s">
        <v>366</v>
      </c>
      <c r="H64" s="1"/>
      <c r="I64" s="1"/>
    </row>
    <row r="65" spans="1:14" s="127" customFormat="1" ht="15" customHeight="1">
      <c r="F65" s="1" t="s">
        <v>367</v>
      </c>
      <c r="G65" s="1" t="s">
        <v>368</v>
      </c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H69" s="168"/>
    </row>
    <row r="70" spans="1:14" s="127" customFormat="1" ht="15" customHeight="1">
      <c r="G70" s="168"/>
      <c r="H70" s="168"/>
      <c r="M70" s="9"/>
      <c r="N70" s="9"/>
    </row>
    <row r="71" spans="1:14" ht="15" customHeight="1">
      <c r="M71" s="9"/>
      <c r="N71" s="9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</sheetData>
  <mergeCells count="18">
    <mergeCell ref="A25:A26"/>
    <mergeCell ref="B25:C26"/>
    <mergeCell ref="F25:G26"/>
    <mergeCell ref="A27:A35"/>
    <mergeCell ref="A39:H40"/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60627D2B-8E5F-4722-B4AB-1AB400BEFFA9}"/>
    <hyperlink ref="A46" r:id="rId1" display="http://www.tslines.com/" xr:uid="{F3CDE19E-C0B2-46AB-918F-7BB8E249592B}"/>
    <hyperlink ref="F46" r:id="rId2" display="http://www.tslines.com/" xr:uid="{C3146D22-69AD-47C9-84CA-0166A0205E4C}"/>
    <hyperlink ref="G58" r:id="rId3" xr:uid="{50D5BC15-15C8-4B67-AAD1-3A1FF3E6AFE0}"/>
    <hyperlink ref="G63" r:id="rId4" xr:uid="{6717D55B-A252-4529-9A4E-A88E10E9101C}"/>
    <hyperlink ref="B58" r:id="rId5" xr:uid="{F29ADA6A-1B69-45F0-99AA-068ED9A1921A}"/>
    <hyperlink ref="G53" r:id="rId6" display="mailto:cus.tslhph@tslines.com.vn" xr:uid="{0F2C917E-0899-41AF-ACD7-98008B7FF1D7}"/>
    <hyperlink ref="B53" r:id="rId7" display="mailto:cus.tslhph@tslines.com.vn" xr:uid="{ADB35E45-B3E8-480D-B11F-538995EA86C3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1"/>
  <sheetViews>
    <sheetView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0" ht="16.5" customHeight="1">
      <c r="B1" s="51"/>
      <c r="C1" s="312" t="s">
        <v>40</v>
      </c>
      <c r="D1" s="312"/>
      <c r="E1" s="312"/>
      <c r="F1" s="312"/>
      <c r="G1" s="312"/>
      <c r="H1" s="312"/>
      <c r="I1" s="53"/>
      <c r="J1" s="53"/>
    </row>
    <row r="2" spans="1:10">
      <c r="B2" s="54"/>
      <c r="C2" s="312"/>
      <c r="D2" s="312"/>
      <c r="E2" s="312"/>
      <c r="F2" s="312"/>
      <c r="G2" s="312"/>
      <c r="H2" s="312"/>
      <c r="I2" s="53"/>
      <c r="J2" s="53"/>
    </row>
    <row r="3" spans="1:10">
      <c r="B3" s="54"/>
      <c r="C3" s="312"/>
      <c r="D3" s="312"/>
      <c r="E3" s="312"/>
      <c r="F3" s="312"/>
      <c r="G3" s="312"/>
      <c r="H3" s="312"/>
      <c r="I3" s="53"/>
      <c r="J3" s="53"/>
    </row>
    <row r="4" spans="1:10">
      <c r="B4" s="54"/>
      <c r="C4" s="312"/>
      <c r="D4" s="312"/>
      <c r="E4" s="312"/>
      <c r="F4" s="312"/>
      <c r="G4" s="312"/>
      <c r="H4" s="312"/>
      <c r="I4" s="53"/>
      <c r="J4" s="53"/>
    </row>
    <row r="5" spans="1:10">
      <c r="B5" s="54"/>
      <c r="C5" s="312"/>
      <c r="D5" s="312"/>
      <c r="E5" s="312"/>
      <c r="F5" s="312"/>
      <c r="G5" s="312"/>
      <c r="H5" s="312"/>
      <c r="I5" s="53"/>
      <c r="J5" s="53"/>
    </row>
    <row r="6" spans="1:10" ht="19.899999999999999" customHeight="1" thickBot="1">
      <c r="A6" s="55" t="s">
        <v>41</v>
      </c>
      <c r="C6" s="313"/>
      <c r="D6" s="313"/>
      <c r="E6" s="313"/>
      <c r="F6" s="313"/>
      <c r="G6" s="313"/>
      <c r="H6" s="313"/>
      <c r="I6" s="53"/>
      <c r="J6" s="53"/>
    </row>
    <row r="7" spans="1:10" ht="15" customHeight="1" thickBot="1">
      <c r="A7" s="314" t="s">
        <v>42</v>
      </c>
      <c r="B7" s="315"/>
      <c r="C7" s="315"/>
      <c r="D7" s="315"/>
      <c r="E7" s="315"/>
      <c r="F7" s="315"/>
      <c r="G7" s="315"/>
      <c r="H7" s="316"/>
    </row>
    <row r="8" spans="1:10" ht="15" customHeight="1">
      <c r="A8" s="317" t="s">
        <v>43</v>
      </c>
      <c r="B8" s="56" t="s">
        <v>44</v>
      </c>
      <c r="C8" s="57" t="s">
        <v>45</v>
      </c>
      <c r="D8" s="320" t="s">
        <v>46</v>
      </c>
      <c r="E8" s="321"/>
      <c r="F8" s="57" t="s">
        <v>47</v>
      </c>
      <c r="G8" s="57" t="s">
        <v>48</v>
      </c>
      <c r="H8" s="58" t="s">
        <v>47</v>
      </c>
    </row>
    <row r="9" spans="1:10" ht="14.25" customHeight="1">
      <c r="A9" s="318"/>
      <c r="B9" s="59" t="s">
        <v>49</v>
      </c>
      <c r="C9" s="60" t="s">
        <v>50</v>
      </c>
      <c r="D9" s="324" t="s">
        <v>51</v>
      </c>
      <c r="E9" s="325"/>
      <c r="F9" s="61" t="s">
        <v>52</v>
      </c>
      <c r="G9" s="61" t="s">
        <v>53</v>
      </c>
      <c r="H9" s="62" t="s">
        <v>54</v>
      </c>
    </row>
    <row r="10" spans="1:10" ht="14.25" customHeight="1">
      <c r="A10" s="318"/>
      <c r="B10" s="59" t="s">
        <v>55</v>
      </c>
      <c r="C10" s="60" t="s">
        <v>56</v>
      </c>
      <c r="D10" s="324" t="s">
        <v>51</v>
      </c>
      <c r="E10" s="325"/>
      <c r="F10" s="61" t="s">
        <v>52</v>
      </c>
      <c r="G10" s="61" t="s">
        <v>53</v>
      </c>
      <c r="H10" s="62" t="s">
        <v>54</v>
      </c>
    </row>
    <row r="11" spans="1:10" ht="14.25" customHeight="1" thickBot="1">
      <c r="A11" s="319"/>
      <c r="B11" s="63" t="s">
        <v>57</v>
      </c>
      <c r="C11" s="64" t="s">
        <v>58</v>
      </c>
      <c r="D11" s="322" t="s">
        <v>59</v>
      </c>
      <c r="E11" s="323"/>
      <c r="F11" s="64" t="s">
        <v>60</v>
      </c>
      <c r="G11" s="64" t="s">
        <v>61</v>
      </c>
      <c r="H11" s="65" t="s">
        <v>62</v>
      </c>
      <c r="I11" s="66"/>
    </row>
    <row r="12" spans="1:10" ht="14.25" customHeight="1"/>
    <row r="13" spans="1:10" ht="14.25" customHeight="1" thickBot="1"/>
    <row r="14" spans="1:10" ht="14.25" customHeight="1">
      <c r="A14" s="341" t="s">
        <v>63</v>
      </c>
      <c r="B14" s="56" t="s">
        <v>44</v>
      </c>
      <c r="C14" s="57" t="s">
        <v>45</v>
      </c>
      <c r="D14" s="320" t="s">
        <v>64</v>
      </c>
      <c r="E14" s="321"/>
      <c r="F14" s="57" t="s">
        <v>65</v>
      </c>
      <c r="G14" s="57" t="s">
        <v>66</v>
      </c>
      <c r="H14" s="58" t="s">
        <v>67</v>
      </c>
    </row>
    <row r="15" spans="1:10" ht="14.25" customHeight="1">
      <c r="A15" s="342"/>
      <c r="B15" s="59" t="s">
        <v>49</v>
      </c>
      <c r="C15" s="60" t="s">
        <v>50</v>
      </c>
      <c r="D15" s="324" t="s">
        <v>68</v>
      </c>
      <c r="E15" s="325"/>
      <c r="F15" s="61" t="s">
        <v>69</v>
      </c>
      <c r="G15" s="61" t="s">
        <v>70</v>
      </c>
      <c r="H15" s="62" t="s">
        <v>71</v>
      </c>
    </row>
    <row r="16" spans="1:10" ht="14.25" customHeight="1">
      <c r="A16" s="342"/>
      <c r="B16" s="59" t="s">
        <v>55</v>
      </c>
      <c r="C16" s="60" t="s">
        <v>56</v>
      </c>
      <c r="D16" s="324" t="s">
        <v>72</v>
      </c>
      <c r="E16" s="325"/>
      <c r="F16" s="61" t="s">
        <v>73</v>
      </c>
      <c r="G16" s="61" t="s">
        <v>74</v>
      </c>
      <c r="H16" s="62" t="s">
        <v>74</v>
      </c>
    </row>
    <row r="17" spans="1:8" ht="14.25" customHeight="1" thickBot="1">
      <c r="A17" s="343"/>
      <c r="B17" s="63" t="s">
        <v>57</v>
      </c>
      <c r="C17" s="64" t="s">
        <v>58</v>
      </c>
      <c r="D17" s="322" t="s">
        <v>70</v>
      </c>
      <c r="E17" s="323"/>
      <c r="F17" s="64" t="s">
        <v>75</v>
      </c>
      <c r="G17" s="64" t="s">
        <v>72</v>
      </c>
      <c r="H17" s="65" t="s">
        <v>72</v>
      </c>
    </row>
    <row r="20" spans="1:8">
      <c r="A20" s="344" t="s">
        <v>76</v>
      </c>
      <c r="B20" s="345"/>
      <c r="C20" s="346"/>
      <c r="D20" s="347" t="s">
        <v>77</v>
      </c>
      <c r="E20" s="345"/>
      <c r="F20" s="348"/>
    </row>
    <row r="21" spans="1:8">
      <c r="A21" s="326" t="s">
        <v>78</v>
      </c>
      <c r="B21" s="327"/>
      <c r="C21" s="328"/>
      <c r="D21" s="335" t="s">
        <v>79</v>
      </c>
      <c r="E21" s="327"/>
      <c r="F21" s="336"/>
    </row>
    <row r="22" spans="1:8">
      <c r="A22" s="329"/>
      <c r="B22" s="330"/>
      <c r="C22" s="331"/>
      <c r="D22" s="337"/>
      <c r="E22" s="330"/>
      <c r="F22" s="338"/>
    </row>
    <row r="23" spans="1:8">
      <c r="A23" s="329"/>
      <c r="B23" s="330"/>
      <c r="C23" s="331"/>
      <c r="D23" s="337"/>
      <c r="E23" s="330"/>
      <c r="F23" s="338"/>
    </row>
    <row r="24" spans="1:8">
      <c r="A24" s="329"/>
      <c r="B24" s="330"/>
      <c r="C24" s="331"/>
      <c r="D24" s="337"/>
      <c r="E24" s="330"/>
      <c r="F24" s="338"/>
    </row>
    <row r="25" spans="1:8">
      <c r="A25" s="329"/>
      <c r="B25" s="330"/>
      <c r="C25" s="331"/>
      <c r="D25" s="337"/>
      <c r="E25" s="330"/>
      <c r="F25" s="338"/>
    </row>
    <row r="26" spans="1:8">
      <c r="A26" s="329"/>
      <c r="B26" s="330"/>
      <c r="C26" s="331"/>
      <c r="D26" s="337"/>
      <c r="E26" s="330"/>
      <c r="F26" s="338"/>
    </row>
    <row r="27" spans="1:8">
      <c r="A27" s="329"/>
      <c r="B27" s="330"/>
      <c r="C27" s="331"/>
      <c r="D27" s="337"/>
      <c r="E27" s="330"/>
      <c r="F27" s="338"/>
    </row>
    <row r="28" spans="1:8">
      <c r="A28" s="329"/>
      <c r="B28" s="330"/>
      <c r="C28" s="331"/>
      <c r="D28" s="337"/>
      <c r="E28" s="330"/>
      <c r="F28" s="338"/>
    </row>
    <row r="29" spans="1:8" ht="16.5" thickBot="1">
      <c r="A29" s="332"/>
      <c r="B29" s="333"/>
      <c r="C29" s="334"/>
      <c r="D29" s="339"/>
      <c r="E29" s="333"/>
      <c r="F29" s="340"/>
    </row>
    <row r="31" spans="1:8" ht="16.5" thickBot="1"/>
    <row r="32" spans="1:8" ht="15.75" customHeight="1">
      <c r="A32" s="67" t="s">
        <v>80</v>
      </c>
      <c r="B32" s="68" t="s">
        <v>81</v>
      </c>
      <c r="C32" s="68" t="s">
        <v>82</v>
      </c>
      <c r="D32" s="68" t="s">
        <v>83</v>
      </c>
      <c r="E32" s="68" t="s">
        <v>84</v>
      </c>
      <c r="F32" s="69" t="s">
        <v>85</v>
      </c>
      <c r="G32" s="70" t="s">
        <v>86</v>
      </c>
      <c r="H32" s="71"/>
    </row>
    <row r="33" spans="1:8">
      <c r="A33" s="72"/>
      <c r="B33" s="73" t="s">
        <v>87</v>
      </c>
      <c r="C33" s="73"/>
      <c r="D33" s="73"/>
      <c r="E33" s="73"/>
      <c r="F33" s="73"/>
      <c r="G33" s="74" t="s">
        <v>88</v>
      </c>
      <c r="H33" s="75"/>
    </row>
    <row r="34" spans="1:8">
      <c r="A34" s="76" t="s">
        <v>89</v>
      </c>
      <c r="B34" s="77" t="s">
        <v>90</v>
      </c>
      <c r="C34" s="78" t="s">
        <v>91</v>
      </c>
      <c r="D34" s="78" t="s">
        <v>92</v>
      </c>
      <c r="E34" s="78" t="s">
        <v>93</v>
      </c>
      <c r="F34" s="79">
        <v>111</v>
      </c>
      <c r="G34" s="80" t="s">
        <v>94</v>
      </c>
      <c r="H34" s="81"/>
    </row>
    <row r="35" spans="1:8">
      <c r="A35" s="76" t="s">
        <v>95</v>
      </c>
      <c r="B35" s="77" t="s">
        <v>96</v>
      </c>
      <c r="C35" s="78" t="s">
        <v>97</v>
      </c>
      <c r="D35" s="78" t="s">
        <v>98</v>
      </c>
      <c r="E35" s="78" t="s">
        <v>99</v>
      </c>
      <c r="F35" s="79">
        <v>111</v>
      </c>
      <c r="G35" s="80" t="s">
        <v>100</v>
      </c>
      <c r="H35" s="81"/>
    </row>
    <row r="36" spans="1:8">
      <c r="A36" s="76" t="s">
        <v>89</v>
      </c>
      <c r="B36" s="77" t="s">
        <v>96</v>
      </c>
      <c r="C36" s="78" t="s">
        <v>101</v>
      </c>
      <c r="D36" s="78" t="s">
        <v>102</v>
      </c>
      <c r="E36" s="78" t="s">
        <v>93</v>
      </c>
      <c r="F36" s="79">
        <v>112</v>
      </c>
      <c r="G36" s="80" t="s">
        <v>103</v>
      </c>
      <c r="H36" s="81"/>
    </row>
    <row r="37" spans="1:8">
      <c r="A37" s="76" t="s">
        <v>89</v>
      </c>
      <c r="B37" s="77" t="s">
        <v>104</v>
      </c>
      <c r="C37" s="78" t="s">
        <v>105</v>
      </c>
      <c r="D37" s="78" t="s">
        <v>106</v>
      </c>
      <c r="E37" s="78" t="s">
        <v>93</v>
      </c>
      <c r="F37" s="79">
        <v>113</v>
      </c>
      <c r="G37" s="80" t="s">
        <v>107</v>
      </c>
      <c r="H37" s="81"/>
    </row>
    <row r="38" spans="1:8">
      <c r="A38" s="82"/>
      <c r="B38" s="83" t="s">
        <v>108</v>
      </c>
      <c r="C38" s="83"/>
      <c r="D38" s="83"/>
      <c r="E38" s="83"/>
      <c r="F38" s="84"/>
      <c r="G38" s="85" t="s">
        <v>109</v>
      </c>
      <c r="H38" s="81"/>
    </row>
    <row r="39" spans="1:8">
      <c r="A39" s="76" t="s">
        <v>95</v>
      </c>
      <c r="B39" s="77" t="s">
        <v>96</v>
      </c>
      <c r="C39" s="78" t="s">
        <v>110</v>
      </c>
      <c r="D39" s="78" t="s">
        <v>111</v>
      </c>
      <c r="E39" s="78" t="s">
        <v>99</v>
      </c>
      <c r="F39" s="79">
        <v>109</v>
      </c>
      <c r="G39" s="85" t="s">
        <v>109</v>
      </c>
      <c r="H39" s="81"/>
    </row>
    <row r="40" spans="1:8">
      <c r="A40" s="76" t="s">
        <v>89</v>
      </c>
      <c r="B40" s="77" t="s">
        <v>104</v>
      </c>
      <c r="C40" s="78" t="s">
        <v>112</v>
      </c>
      <c r="D40" s="78" t="s">
        <v>113</v>
      </c>
      <c r="E40" s="78" t="s">
        <v>93</v>
      </c>
      <c r="F40" s="79">
        <v>102</v>
      </c>
      <c r="G40" s="85" t="s">
        <v>109</v>
      </c>
      <c r="H40" s="86"/>
    </row>
    <row r="41" spans="1:8">
      <c r="A41" s="76" t="s">
        <v>95</v>
      </c>
      <c r="B41" s="77" t="s">
        <v>104</v>
      </c>
      <c r="C41" s="78" t="s">
        <v>114</v>
      </c>
      <c r="D41" s="78" t="s">
        <v>115</v>
      </c>
      <c r="E41" s="78" t="s">
        <v>99</v>
      </c>
      <c r="F41" s="79">
        <v>115</v>
      </c>
      <c r="G41" s="85" t="s">
        <v>109</v>
      </c>
      <c r="H41" s="86"/>
    </row>
    <row r="42" spans="1:8">
      <c r="A42" s="76" t="s">
        <v>89</v>
      </c>
      <c r="B42" s="77" t="s">
        <v>104</v>
      </c>
      <c r="C42" s="78" t="s">
        <v>116</v>
      </c>
      <c r="D42" s="78" t="s">
        <v>117</v>
      </c>
      <c r="E42" s="78" t="s">
        <v>93</v>
      </c>
      <c r="F42" s="79">
        <v>102</v>
      </c>
      <c r="G42" s="85" t="s">
        <v>109</v>
      </c>
    </row>
    <row r="43" spans="1:8">
      <c r="A43" s="76" t="s">
        <v>89</v>
      </c>
      <c r="B43" s="77" t="s">
        <v>104</v>
      </c>
      <c r="C43" s="78" t="s">
        <v>118</v>
      </c>
      <c r="D43" s="78" t="s">
        <v>119</v>
      </c>
      <c r="E43" s="78" t="s">
        <v>93</v>
      </c>
      <c r="F43" s="79">
        <v>102</v>
      </c>
      <c r="G43" s="85" t="s">
        <v>109</v>
      </c>
    </row>
    <row r="44" spans="1:8">
      <c r="A44" s="82"/>
      <c r="B44" s="83" t="s">
        <v>120</v>
      </c>
      <c r="C44" s="83"/>
      <c r="D44" s="83"/>
      <c r="E44" s="83"/>
      <c r="F44" s="84"/>
      <c r="G44" s="85" t="s">
        <v>121</v>
      </c>
    </row>
    <row r="45" spans="1:8">
      <c r="A45" s="76" t="s">
        <v>89</v>
      </c>
      <c r="B45" s="77" t="s">
        <v>90</v>
      </c>
      <c r="C45" s="78" t="s">
        <v>122</v>
      </c>
      <c r="D45" s="78" t="s">
        <v>123</v>
      </c>
      <c r="E45" s="78" t="s">
        <v>93</v>
      </c>
      <c r="F45" s="79">
        <v>109</v>
      </c>
      <c r="G45" s="80" t="s">
        <v>124</v>
      </c>
    </row>
    <row r="46" spans="1:8">
      <c r="A46" s="76" t="s">
        <v>89</v>
      </c>
      <c r="B46" s="77" t="s">
        <v>125</v>
      </c>
      <c r="C46" s="78" t="s">
        <v>126</v>
      </c>
      <c r="D46" s="78" t="s">
        <v>127</v>
      </c>
      <c r="E46" s="78" t="s">
        <v>93</v>
      </c>
      <c r="F46" s="79">
        <v>110</v>
      </c>
      <c r="G46" s="80" t="s">
        <v>128</v>
      </c>
    </row>
    <row r="47" spans="1:8">
      <c r="A47" s="76" t="s">
        <v>89</v>
      </c>
      <c r="B47" s="77" t="s">
        <v>104</v>
      </c>
      <c r="C47" s="78" t="s">
        <v>129</v>
      </c>
      <c r="D47" s="78" t="s">
        <v>130</v>
      </c>
      <c r="E47" s="78" t="s">
        <v>93</v>
      </c>
      <c r="F47" s="79">
        <v>103</v>
      </c>
      <c r="G47" s="80" t="s">
        <v>131</v>
      </c>
    </row>
    <row r="48" spans="1:8">
      <c r="A48" s="76" t="s">
        <v>95</v>
      </c>
      <c r="B48" s="77" t="s">
        <v>104</v>
      </c>
      <c r="C48" s="78" t="s">
        <v>132</v>
      </c>
      <c r="D48" s="78" t="s">
        <v>133</v>
      </c>
      <c r="E48" s="78" t="s">
        <v>99</v>
      </c>
      <c r="F48" s="79">
        <v>114</v>
      </c>
      <c r="G48" s="80" t="s">
        <v>134</v>
      </c>
    </row>
    <row r="49" spans="1:8">
      <c r="A49" s="87"/>
      <c r="B49" s="88" t="s">
        <v>135</v>
      </c>
      <c r="C49" s="73"/>
      <c r="D49" s="73"/>
      <c r="E49" s="73"/>
      <c r="F49" s="89"/>
      <c r="G49" s="74" t="s">
        <v>136</v>
      </c>
      <c r="H49" s="81"/>
    </row>
    <row r="50" spans="1:8">
      <c r="A50" s="76" t="s">
        <v>95</v>
      </c>
      <c r="B50" s="77" t="s">
        <v>90</v>
      </c>
      <c r="C50" s="78" t="s">
        <v>137</v>
      </c>
      <c r="D50" s="78" t="s">
        <v>138</v>
      </c>
      <c r="E50" s="78" t="s">
        <v>99</v>
      </c>
      <c r="F50" s="79">
        <v>105</v>
      </c>
      <c r="G50" s="80" t="s">
        <v>139</v>
      </c>
      <c r="H50" s="81"/>
    </row>
    <row r="51" spans="1:8">
      <c r="A51" s="76" t="s">
        <v>95</v>
      </c>
      <c r="B51" s="77" t="s">
        <v>140</v>
      </c>
      <c r="C51" s="78" t="s">
        <v>141</v>
      </c>
      <c r="D51" s="78" t="s">
        <v>142</v>
      </c>
      <c r="E51" s="78" t="s">
        <v>99</v>
      </c>
      <c r="F51" s="79">
        <v>113</v>
      </c>
      <c r="G51" s="80" t="s">
        <v>143</v>
      </c>
      <c r="H51" s="81"/>
    </row>
    <row r="52" spans="1:8">
      <c r="A52" s="76" t="s">
        <v>95</v>
      </c>
      <c r="B52" s="77" t="s">
        <v>144</v>
      </c>
      <c r="C52" s="78" t="s">
        <v>145</v>
      </c>
      <c r="D52" s="78" t="s">
        <v>146</v>
      </c>
      <c r="E52" s="78" t="s">
        <v>99</v>
      </c>
      <c r="F52" s="79">
        <v>106</v>
      </c>
      <c r="G52" s="80" t="s">
        <v>147</v>
      </c>
      <c r="H52" s="81"/>
    </row>
    <row r="53" spans="1:8">
      <c r="A53" s="76" t="s">
        <v>95</v>
      </c>
      <c r="B53" s="77" t="s">
        <v>104</v>
      </c>
      <c r="C53" s="78" t="s">
        <v>148</v>
      </c>
      <c r="D53" s="78" t="s">
        <v>149</v>
      </c>
      <c r="E53" s="78" t="s">
        <v>99</v>
      </c>
      <c r="F53" s="79">
        <v>126</v>
      </c>
      <c r="G53" s="80" t="s">
        <v>150</v>
      </c>
      <c r="H53" s="81"/>
    </row>
    <row r="54" spans="1:8">
      <c r="A54" s="76" t="s">
        <v>95</v>
      </c>
      <c r="B54" s="77" t="s">
        <v>144</v>
      </c>
      <c r="C54" s="78" t="s">
        <v>151</v>
      </c>
      <c r="D54" s="78" t="s">
        <v>152</v>
      </c>
      <c r="E54" s="78" t="s">
        <v>99</v>
      </c>
      <c r="F54" s="79">
        <v>112</v>
      </c>
      <c r="G54" s="80" t="s">
        <v>153</v>
      </c>
      <c r="H54" s="75"/>
    </row>
    <row r="55" spans="1:8">
      <c r="A55" s="76" t="s">
        <v>95</v>
      </c>
      <c r="B55" s="77" t="s">
        <v>104</v>
      </c>
      <c r="C55" s="78" t="s">
        <v>154</v>
      </c>
      <c r="D55" s="78" t="s">
        <v>155</v>
      </c>
      <c r="E55" s="78" t="s">
        <v>99</v>
      </c>
      <c r="F55" s="79">
        <v>119</v>
      </c>
      <c r="G55" s="80" t="s">
        <v>156</v>
      </c>
      <c r="H55" s="81"/>
    </row>
    <row r="56" spans="1:8">
      <c r="A56" s="87"/>
      <c r="B56" s="88" t="s">
        <v>157</v>
      </c>
      <c r="C56" s="73"/>
      <c r="D56" s="73"/>
      <c r="E56" s="73"/>
      <c r="F56" s="89"/>
      <c r="G56" s="74" t="s">
        <v>158</v>
      </c>
      <c r="H56" s="81"/>
    </row>
    <row r="57" spans="1:8">
      <c r="A57" s="76" t="s">
        <v>95</v>
      </c>
      <c r="B57" s="77" t="s">
        <v>90</v>
      </c>
      <c r="C57" s="78" t="s">
        <v>159</v>
      </c>
      <c r="D57" s="78" t="s">
        <v>160</v>
      </c>
      <c r="E57" s="78" t="s">
        <v>99</v>
      </c>
      <c r="F57" s="79">
        <v>100</v>
      </c>
      <c r="G57" s="80" t="s">
        <v>161</v>
      </c>
      <c r="H57" s="75"/>
    </row>
    <row r="58" spans="1:8">
      <c r="A58" s="76" t="s">
        <v>95</v>
      </c>
      <c r="B58" s="77" t="s">
        <v>140</v>
      </c>
      <c r="C58" s="78" t="s">
        <v>162</v>
      </c>
      <c r="D58" s="78" t="s">
        <v>163</v>
      </c>
      <c r="E58" s="78" t="s">
        <v>99</v>
      </c>
      <c r="F58" s="79">
        <v>103</v>
      </c>
      <c r="G58" s="80" t="s">
        <v>164</v>
      </c>
      <c r="H58" s="75"/>
    </row>
    <row r="59" spans="1:8">
      <c r="A59" s="76" t="s">
        <v>95</v>
      </c>
      <c r="B59" s="77" t="s">
        <v>165</v>
      </c>
      <c r="C59" s="78" t="s">
        <v>166</v>
      </c>
      <c r="D59" s="78" t="s">
        <v>167</v>
      </c>
      <c r="E59" s="78" t="s">
        <v>99</v>
      </c>
      <c r="F59" s="79">
        <v>104</v>
      </c>
      <c r="G59" s="80" t="s">
        <v>168</v>
      </c>
      <c r="H59" s="81"/>
    </row>
    <row r="60" spans="1:8">
      <c r="A60" s="76" t="s">
        <v>95</v>
      </c>
      <c r="B60" s="77" t="s">
        <v>104</v>
      </c>
      <c r="C60" s="78" t="s">
        <v>169</v>
      </c>
      <c r="D60" s="78" t="s">
        <v>170</v>
      </c>
      <c r="E60" s="78" t="s">
        <v>99</v>
      </c>
      <c r="F60" s="79">
        <v>109</v>
      </c>
      <c r="G60" s="80" t="s">
        <v>171</v>
      </c>
      <c r="H60" s="81"/>
    </row>
    <row r="61" spans="1:8">
      <c r="A61" s="76" t="s">
        <v>95</v>
      </c>
      <c r="B61" s="77" t="s">
        <v>104</v>
      </c>
      <c r="C61" s="78" t="s">
        <v>172</v>
      </c>
      <c r="D61" s="78" t="s">
        <v>173</v>
      </c>
      <c r="E61" s="78" t="s">
        <v>99</v>
      </c>
      <c r="F61" s="79">
        <v>122</v>
      </c>
      <c r="G61" s="80" t="s">
        <v>174</v>
      </c>
      <c r="H61" s="81"/>
    </row>
    <row r="62" spans="1:8">
      <c r="A62" s="87"/>
      <c r="B62" s="88" t="s">
        <v>175</v>
      </c>
      <c r="C62" s="73"/>
      <c r="D62" s="73"/>
      <c r="E62" s="73"/>
      <c r="F62" s="89"/>
      <c r="G62" s="74" t="s">
        <v>176</v>
      </c>
      <c r="H62" s="81"/>
    </row>
    <row r="63" spans="1:8">
      <c r="A63" s="76" t="s">
        <v>95</v>
      </c>
      <c r="B63" s="77" t="s">
        <v>90</v>
      </c>
      <c r="C63" s="78" t="s">
        <v>177</v>
      </c>
      <c r="D63" s="78" t="s">
        <v>178</v>
      </c>
      <c r="E63" s="78" t="s">
        <v>99</v>
      </c>
      <c r="F63" s="79">
        <v>108</v>
      </c>
      <c r="G63" s="80" t="s">
        <v>179</v>
      </c>
    </row>
    <row r="64" spans="1:8">
      <c r="A64" s="76" t="s">
        <v>95</v>
      </c>
      <c r="B64" s="77" t="s">
        <v>180</v>
      </c>
      <c r="C64" s="78" t="s">
        <v>181</v>
      </c>
      <c r="D64" s="78" t="s">
        <v>182</v>
      </c>
      <c r="E64" s="78" t="s">
        <v>99</v>
      </c>
      <c r="F64" s="79">
        <v>110</v>
      </c>
      <c r="G64" s="80" t="s">
        <v>183</v>
      </c>
    </row>
    <row r="65" spans="1:7">
      <c r="A65" s="76" t="s">
        <v>95</v>
      </c>
      <c r="B65" s="77" t="s">
        <v>140</v>
      </c>
      <c r="C65" s="78" t="s">
        <v>184</v>
      </c>
      <c r="D65" s="78" t="s">
        <v>185</v>
      </c>
      <c r="E65" s="78" t="s">
        <v>99</v>
      </c>
      <c r="F65" s="79">
        <v>118</v>
      </c>
      <c r="G65" s="80" t="s">
        <v>186</v>
      </c>
    </row>
    <row r="66" spans="1:7">
      <c r="A66" s="76" t="s">
        <v>95</v>
      </c>
      <c r="B66" s="77" t="s">
        <v>144</v>
      </c>
      <c r="C66" s="78" t="s">
        <v>187</v>
      </c>
      <c r="D66" s="78" t="s">
        <v>188</v>
      </c>
      <c r="E66" s="78" t="s">
        <v>99</v>
      </c>
      <c r="F66" s="79">
        <v>117</v>
      </c>
      <c r="G66" s="80" t="s">
        <v>189</v>
      </c>
    </row>
    <row r="67" spans="1:7">
      <c r="A67" s="76" t="s">
        <v>95</v>
      </c>
      <c r="B67" s="77" t="s">
        <v>144</v>
      </c>
      <c r="C67" s="78" t="s">
        <v>190</v>
      </c>
      <c r="D67" s="78" t="s">
        <v>191</v>
      </c>
      <c r="E67" s="78" t="s">
        <v>99</v>
      </c>
      <c r="F67" s="79">
        <v>116</v>
      </c>
      <c r="G67" s="80" t="s">
        <v>192</v>
      </c>
    </row>
    <row r="68" spans="1:7">
      <c r="A68" s="76" t="s">
        <v>95</v>
      </c>
      <c r="B68" s="77" t="s">
        <v>144</v>
      </c>
      <c r="C68" s="78" t="s">
        <v>193</v>
      </c>
      <c r="D68" s="78" t="s">
        <v>194</v>
      </c>
      <c r="E68" s="78" t="s">
        <v>99</v>
      </c>
      <c r="F68" s="79">
        <v>127</v>
      </c>
      <c r="G68" s="80" t="s">
        <v>195</v>
      </c>
    </row>
    <row r="69" spans="1:7">
      <c r="A69" s="76" t="s">
        <v>95</v>
      </c>
      <c r="B69" s="77" t="s">
        <v>104</v>
      </c>
      <c r="C69" s="78" t="s">
        <v>196</v>
      </c>
      <c r="D69" s="78" t="s">
        <v>197</v>
      </c>
      <c r="E69" s="78" t="s">
        <v>99</v>
      </c>
      <c r="F69" s="79">
        <v>107</v>
      </c>
      <c r="G69" s="80" t="s">
        <v>198</v>
      </c>
    </row>
    <row r="70" spans="1:7">
      <c r="A70" s="87"/>
      <c r="B70" s="88" t="s">
        <v>199</v>
      </c>
      <c r="C70" s="88"/>
      <c r="D70" s="88"/>
      <c r="E70" s="88"/>
      <c r="F70" s="90"/>
      <c r="G70" s="91"/>
    </row>
    <row r="71" spans="1:7" ht="16.5" thickBot="1">
      <c r="A71" s="92" t="s">
        <v>95</v>
      </c>
      <c r="B71" s="93" t="s">
        <v>200</v>
      </c>
      <c r="C71" s="94" t="s">
        <v>201</v>
      </c>
      <c r="D71" s="94" t="s">
        <v>202</v>
      </c>
      <c r="E71" s="94" t="s">
        <v>99</v>
      </c>
      <c r="F71" s="95">
        <v>0</v>
      </c>
      <c r="G71" s="96" t="s">
        <v>203</v>
      </c>
    </row>
  </sheetData>
  <mergeCells count="16"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  <mergeCell ref="C1:H6"/>
    <mergeCell ref="A7:H7"/>
    <mergeCell ref="A8:A11"/>
    <mergeCell ref="D8:E8"/>
    <mergeCell ref="D11:E11"/>
    <mergeCell ref="D9:E9"/>
    <mergeCell ref="D10:E10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A4CD256A-90FC-4BF1-8099-F8666F4AC850}"/>
    <hyperlink ref="G35" r:id="rId3" xr:uid="{2A776627-648A-419E-BF43-5B281872FCDF}"/>
    <hyperlink ref="G36" r:id="rId4" xr:uid="{BC71E583-1D3C-4394-BB16-84F6EA1DF6E0}"/>
    <hyperlink ref="G37" r:id="rId5" xr:uid="{FF816795-2749-4381-A072-375655F8A995}"/>
    <hyperlink ref="G38" r:id="rId6" xr:uid="{DA1E1A20-B6AF-47FA-BEA7-922A57CA8F98}"/>
    <hyperlink ref="G49" r:id="rId7" xr:uid="{546DB390-4FD6-4796-8D27-24B41DF77E6A}"/>
    <hyperlink ref="G56" r:id="rId8" xr:uid="{F809D5A4-8186-4038-9C14-072952A0A4B4}"/>
    <hyperlink ref="G62" r:id="rId9" xr:uid="{BCCF612B-EF4E-4AF2-8759-65A563D13734}"/>
    <hyperlink ref="G51" r:id="rId10" xr:uid="{5D5ED3A5-294C-40CC-B40A-38305AE4420D}"/>
    <hyperlink ref="G50" r:id="rId11" xr:uid="{2F7C9315-B1BB-40AE-9255-99206FDBC96C}"/>
    <hyperlink ref="G71" r:id="rId12" xr:uid="{845A93B2-A6BA-4220-801E-6F0FD710464A}"/>
    <hyperlink ref="G44" r:id="rId13" xr:uid="{FAE9AD5A-2106-4261-AA7A-8EEFD8916709}"/>
    <hyperlink ref="G45" r:id="rId14" display="yen.jane@tslines.com.vn" xr:uid="{8587BCFB-2FEB-49BE-BE99-9C6B4F85CA9B}"/>
    <hyperlink ref="G42" r:id="rId15" xr:uid="{846E539F-662F-492E-B8B7-F174EB2D522F}"/>
    <hyperlink ref="G43" r:id="rId16" xr:uid="{1B0DABCD-48C5-4CBC-9773-D3A9541C9CC2}"/>
    <hyperlink ref="G39:G41" r:id="rId17" display="cus.tslhph@tslines.com.vn" xr:uid="{232FA260-AEEE-4EC7-AA23-E3C9CD911034}"/>
    <hyperlink ref="G47" r:id="rId18" xr:uid="{69D31C1A-07F5-4144-87EB-AFE319ED62EA}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="85" zoomScaleNormal="85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12" t="s">
        <v>40</v>
      </c>
      <c r="C1" s="312"/>
      <c r="D1" s="312"/>
      <c r="E1" s="312"/>
      <c r="F1" s="312"/>
      <c r="G1" s="312"/>
      <c r="I1" s="53"/>
      <c r="J1" s="53"/>
    </row>
    <row r="2" spans="1:15">
      <c r="B2" s="312"/>
      <c r="C2" s="312"/>
      <c r="D2" s="312"/>
      <c r="E2" s="312"/>
      <c r="F2" s="312"/>
      <c r="G2" s="312"/>
      <c r="I2" s="53"/>
      <c r="J2" s="53"/>
    </row>
    <row r="3" spans="1:15">
      <c r="B3" s="312"/>
      <c r="C3" s="312"/>
      <c r="D3" s="312"/>
      <c r="E3" s="312"/>
      <c r="F3" s="312"/>
      <c r="G3" s="312"/>
      <c r="I3" s="53"/>
      <c r="J3" s="53"/>
    </row>
    <row r="4" spans="1:15">
      <c r="B4" s="312"/>
      <c r="C4" s="312"/>
      <c r="D4" s="312"/>
      <c r="E4" s="312"/>
      <c r="F4" s="312"/>
      <c r="G4" s="312"/>
      <c r="I4" s="53"/>
      <c r="J4" s="53"/>
    </row>
    <row r="5" spans="1:15" ht="28.5" customHeight="1">
      <c r="B5" s="312"/>
      <c r="C5" s="312"/>
      <c r="D5" s="312"/>
      <c r="E5" s="312"/>
      <c r="F5" s="312"/>
      <c r="G5" s="312"/>
      <c r="I5" s="53"/>
      <c r="J5" s="53"/>
    </row>
    <row r="6" spans="1:15" ht="24" customHeight="1" thickBot="1">
      <c r="A6" s="55" t="s">
        <v>41</v>
      </c>
      <c r="B6" s="313"/>
      <c r="C6" s="313"/>
      <c r="D6" s="313"/>
      <c r="E6" s="313"/>
      <c r="F6" s="313"/>
      <c r="G6" s="313"/>
      <c r="I6" s="53"/>
      <c r="J6" s="53"/>
    </row>
    <row r="7" spans="1:15" ht="15" customHeight="1">
      <c r="A7" s="355" t="s">
        <v>204</v>
      </c>
      <c r="B7" s="355"/>
      <c r="C7" s="355"/>
      <c r="D7" s="355"/>
      <c r="E7" s="355"/>
      <c r="F7" s="355"/>
      <c r="G7" s="97"/>
      <c r="H7" s="97"/>
      <c r="I7" s="97"/>
      <c r="J7" s="98"/>
    </row>
    <row r="8" spans="1:15" s="101" customFormat="1">
      <c r="A8" s="356"/>
      <c r="B8" s="356"/>
      <c r="C8" s="356"/>
      <c r="D8" s="356"/>
      <c r="E8" s="356"/>
      <c r="F8" s="356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205</v>
      </c>
      <c r="C10" s="351" t="s">
        <v>206</v>
      </c>
      <c r="D10" s="351"/>
      <c r="E10" s="102" t="s">
        <v>207</v>
      </c>
      <c r="K10" s="1"/>
      <c r="L10" s="1"/>
      <c r="M10" s="1"/>
      <c r="N10" s="1"/>
      <c r="O10" s="1"/>
    </row>
    <row r="11" spans="1:15">
      <c r="A11" s="105" t="s">
        <v>208</v>
      </c>
      <c r="B11" s="106" t="s">
        <v>209</v>
      </c>
      <c r="C11" s="353">
        <v>1000000</v>
      </c>
      <c r="D11" s="353"/>
      <c r="E11" s="290" t="s">
        <v>210</v>
      </c>
    </row>
    <row r="12" spans="1:15">
      <c r="A12" s="107" t="s">
        <v>211</v>
      </c>
      <c r="B12" s="108" t="s">
        <v>209</v>
      </c>
      <c r="C12" s="354">
        <v>627000</v>
      </c>
      <c r="D12" s="354"/>
      <c r="E12" s="109"/>
    </row>
    <row r="13" spans="1:15">
      <c r="A13" s="107" t="s">
        <v>212</v>
      </c>
      <c r="B13" s="108" t="s">
        <v>209</v>
      </c>
      <c r="C13" s="354">
        <v>199500</v>
      </c>
      <c r="D13" s="354"/>
      <c r="E13" s="109"/>
    </row>
    <row r="14" spans="1:15">
      <c r="A14" s="107" t="s">
        <v>213</v>
      </c>
      <c r="B14" s="108" t="s">
        <v>209</v>
      </c>
      <c r="C14" s="354">
        <v>627000</v>
      </c>
      <c r="D14" s="354"/>
      <c r="E14" s="109"/>
    </row>
    <row r="15" spans="1:15">
      <c r="A15" s="107" t="s">
        <v>214</v>
      </c>
      <c r="B15" s="108" t="s">
        <v>209</v>
      </c>
      <c r="C15" s="354">
        <v>627000</v>
      </c>
      <c r="D15" s="354"/>
      <c r="E15" s="109"/>
    </row>
    <row r="16" spans="1:15">
      <c r="A16" s="107" t="s">
        <v>215</v>
      </c>
      <c r="B16" s="108" t="s">
        <v>216</v>
      </c>
      <c r="C16" s="354">
        <v>30</v>
      </c>
      <c r="D16" s="354"/>
      <c r="E16" s="109"/>
    </row>
    <row r="17" spans="1:5">
      <c r="A17" s="107" t="s">
        <v>217</v>
      </c>
      <c r="B17" s="108" t="s">
        <v>216</v>
      </c>
      <c r="C17" s="354">
        <v>45</v>
      </c>
      <c r="D17" s="354">
        <v>45</v>
      </c>
      <c r="E17" s="110" t="s">
        <v>218</v>
      </c>
    </row>
    <row r="19" spans="1:5">
      <c r="A19" s="349" t="s">
        <v>219</v>
      </c>
      <c r="B19" s="349" t="s">
        <v>205</v>
      </c>
      <c r="C19" s="351" t="s">
        <v>220</v>
      </c>
      <c r="D19" s="351"/>
      <c r="E19" s="349" t="s">
        <v>207</v>
      </c>
    </row>
    <row r="20" spans="1:5">
      <c r="A20" s="349"/>
      <c r="B20" s="349"/>
      <c r="C20" s="103" t="s">
        <v>221</v>
      </c>
      <c r="D20" s="103" t="s">
        <v>222</v>
      </c>
      <c r="E20" s="349"/>
    </row>
    <row r="21" spans="1:5">
      <c r="A21" s="107" t="s">
        <v>223</v>
      </c>
      <c r="B21" s="108" t="s">
        <v>209</v>
      </c>
      <c r="C21" s="270">
        <v>3372500</v>
      </c>
      <c r="D21" s="270">
        <v>5130000</v>
      </c>
      <c r="E21" s="350" t="s">
        <v>224</v>
      </c>
    </row>
    <row r="22" spans="1:5">
      <c r="A22" s="107" t="s">
        <v>225</v>
      </c>
      <c r="B22" s="108" t="s">
        <v>209</v>
      </c>
      <c r="C22" s="270">
        <v>4322500</v>
      </c>
      <c r="D22" s="270">
        <v>6745000</v>
      </c>
      <c r="E22" s="350"/>
    </row>
    <row r="23" spans="1:5">
      <c r="A23" s="107" t="s">
        <v>226</v>
      </c>
      <c r="B23" s="108" t="s">
        <v>209</v>
      </c>
      <c r="C23" s="270">
        <v>4750000</v>
      </c>
      <c r="D23" s="270">
        <v>7315000</v>
      </c>
      <c r="E23" s="350"/>
    </row>
    <row r="24" spans="1:5">
      <c r="A24" s="107" t="s">
        <v>227</v>
      </c>
      <c r="B24" s="108" t="s">
        <v>209</v>
      </c>
      <c r="C24" s="270">
        <v>4322500</v>
      </c>
      <c r="D24" s="270">
        <v>6745000</v>
      </c>
      <c r="E24" s="350"/>
    </row>
    <row r="25" spans="1:5">
      <c r="A25" s="107" t="s">
        <v>228</v>
      </c>
      <c r="B25" s="108" t="s">
        <v>209</v>
      </c>
      <c r="C25" s="270">
        <v>4750000</v>
      </c>
      <c r="D25" s="270">
        <v>7315000</v>
      </c>
      <c r="E25" s="350"/>
    </row>
    <row r="27" spans="1:5">
      <c r="A27" s="352" t="s">
        <v>229</v>
      </c>
      <c r="B27" s="352"/>
      <c r="C27" s="352"/>
      <c r="D27" s="352"/>
      <c r="E27" s="352"/>
    </row>
    <row r="28" spans="1:5">
      <c r="A28" s="349" t="s">
        <v>219</v>
      </c>
      <c r="B28" s="349" t="s">
        <v>205</v>
      </c>
      <c r="C28" s="351" t="s">
        <v>206</v>
      </c>
      <c r="D28" s="351"/>
      <c r="E28" s="102" t="s">
        <v>207</v>
      </c>
    </row>
    <row r="29" spans="1:5">
      <c r="A29" s="349"/>
      <c r="B29" s="349"/>
      <c r="C29" s="103" t="s">
        <v>221</v>
      </c>
      <c r="D29" s="103" t="s">
        <v>222</v>
      </c>
      <c r="E29" s="109"/>
    </row>
    <row r="30" spans="1:5">
      <c r="A30" s="111" t="s">
        <v>230</v>
      </c>
      <c r="B30" s="112"/>
      <c r="C30" s="112"/>
      <c r="D30" s="112"/>
      <c r="E30" s="110" t="s">
        <v>231</v>
      </c>
    </row>
    <row r="31" spans="1:5">
      <c r="A31" s="111" t="s">
        <v>232</v>
      </c>
      <c r="B31" s="113" t="s">
        <v>233</v>
      </c>
      <c r="C31" s="114">
        <v>450000</v>
      </c>
      <c r="D31" s="114">
        <v>900000</v>
      </c>
      <c r="E31" s="110" t="s">
        <v>231</v>
      </c>
    </row>
    <row r="32" spans="1:5">
      <c r="A32" s="111" t="s">
        <v>234</v>
      </c>
      <c r="B32" s="113" t="s">
        <v>233</v>
      </c>
      <c r="C32" s="114">
        <v>550000</v>
      </c>
      <c r="D32" s="114">
        <v>1100000</v>
      </c>
      <c r="E32" s="110" t="s">
        <v>231</v>
      </c>
    </row>
    <row r="33" spans="1:5">
      <c r="A33" s="115"/>
      <c r="B33" s="116"/>
      <c r="C33" s="117"/>
      <c r="D33" s="117"/>
      <c r="E33" s="118"/>
    </row>
    <row r="34" spans="1:5">
      <c r="A34" s="111" t="s">
        <v>235</v>
      </c>
      <c r="B34" s="119"/>
      <c r="C34" s="117"/>
      <c r="D34" s="117"/>
      <c r="E34" s="110" t="s">
        <v>231</v>
      </c>
    </row>
    <row r="35" spans="1:5">
      <c r="A35" s="111" t="s">
        <v>236</v>
      </c>
      <c r="B35" s="113" t="s">
        <v>233</v>
      </c>
      <c r="C35" s="114">
        <v>520000</v>
      </c>
      <c r="D35" s="114">
        <v>1040000</v>
      </c>
      <c r="E35" s="110" t="s">
        <v>231</v>
      </c>
    </row>
    <row r="36" spans="1:5">
      <c r="A36" s="111" t="s">
        <v>237</v>
      </c>
      <c r="B36" s="113" t="s">
        <v>233</v>
      </c>
      <c r="C36" s="114">
        <v>620000</v>
      </c>
      <c r="D36" s="114">
        <v>1240000</v>
      </c>
      <c r="E36" s="110" t="s">
        <v>231</v>
      </c>
    </row>
    <row r="37" spans="1:5">
      <c r="A37" s="111"/>
      <c r="B37" s="113"/>
      <c r="C37" s="114"/>
      <c r="D37" s="114"/>
      <c r="E37" s="118"/>
    </row>
    <row r="38" spans="1:5">
      <c r="A38" s="111" t="s">
        <v>238</v>
      </c>
      <c r="B38" s="120"/>
      <c r="C38" s="120"/>
      <c r="D38" s="120"/>
      <c r="E38" s="109"/>
    </row>
    <row r="39" spans="1:5">
      <c r="A39" s="111" t="s">
        <v>239</v>
      </c>
      <c r="B39" s="121" t="s">
        <v>233</v>
      </c>
      <c r="C39" s="114">
        <v>1045000</v>
      </c>
      <c r="D39" s="114">
        <v>1672000</v>
      </c>
      <c r="E39" s="110" t="s">
        <v>231</v>
      </c>
    </row>
    <row r="40" spans="1:5">
      <c r="A40" s="111" t="s">
        <v>240</v>
      </c>
      <c r="B40" s="121" t="s">
        <v>233</v>
      </c>
      <c r="C40" s="114">
        <v>1672000</v>
      </c>
      <c r="D40" s="114">
        <v>2194500</v>
      </c>
      <c r="E40" s="110" t="s">
        <v>231</v>
      </c>
    </row>
    <row r="41" spans="1:5">
      <c r="A41" s="115"/>
      <c r="B41" s="119"/>
      <c r="C41" s="122"/>
      <c r="D41" s="122"/>
      <c r="E41" s="109"/>
    </row>
    <row r="42" spans="1:5">
      <c r="A42" s="111" t="s">
        <v>241</v>
      </c>
      <c r="B42" s="119"/>
      <c r="C42" s="122"/>
      <c r="D42" s="122"/>
      <c r="E42" s="110" t="s">
        <v>231</v>
      </c>
    </row>
    <row r="43" spans="1:5">
      <c r="A43" s="111" t="s">
        <v>242</v>
      </c>
      <c r="B43" s="121" t="s">
        <v>233</v>
      </c>
      <c r="C43" s="114">
        <v>1045000</v>
      </c>
      <c r="D43" s="114">
        <v>1672000</v>
      </c>
      <c r="E43" s="110" t="s">
        <v>231</v>
      </c>
    </row>
    <row r="44" spans="1:5">
      <c r="A44" s="111" t="s">
        <v>243</v>
      </c>
      <c r="B44" s="121" t="s">
        <v>233</v>
      </c>
      <c r="C44" s="114">
        <v>1672000</v>
      </c>
      <c r="D44" s="114">
        <v>2194500</v>
      </c>
      <c r="E44" s="110" t="s">
        <v>231</v>
      </c>
    </row>
    <row r="46" spans="1:5">
      <c r="A46" s="352" t="s">
        <v>244</v>
      </c>
      <c r="B46" s="352"/>
      <c r="C46" s="352"/>
      <c r="D46" s="352"/>
      <c r="E46" s="352"/>
    </row>
    <row r="47" spans="1:5">
      <c r="A47" s="349" t="s">
        <v>219</v>
      </c>
      <c r="B47" s="349" t="s">
        <v>205</v>
      </c>
      <c r="C47" s="351" t="s">
        <v>206</v>
      </c>
      <c r="D47" s="351"/>
      <c r="E47" s="102" t="s">
        <v>207</v>
      </c>
    </row>
    <row r="48" spans="1:5">
      <c r="A48" s="349"/>
      <c r="B48" s="349"/>
      <c r="C48" s="103" t="s">
        <v>221</v>
      </c>
      <c r="D48" s="103" t="s">
        <v>222</v>
      </c>
      <c r="E48" s="109"/>
    </row>
    <row r="49" spans="1:5">
      <c r="A49" s="123" t="s">
        <v>245</v>
      </c>
      <c r="B49" s="108"/>
      <c r="C49" s="124"/>
      <c r="D49" s="124"/>
      <c r="E49" s="109" t="s">
        <v>246</v>
      </c>
    </row>
    <row r="50" spans="1:5">
      <c r="A50" s="123" t="s">
        <v>247</v>
      </c>
      <c r="B50" s="108" t="s">
        <v>233</v>
      </c>
      <c r="C50" s="103">
        <v>80000</v>
      </c>
      <c r="D50" s="103">
        <v>160000</v>
      </c>
      <c r="E50" s="109" t="s">
        <v>246</v>
      </c>
    </row>
    <row r="51" spans="1:5">
      <c r="A51" s="123"/>
      <c r="B51" s="108"/>
      <c r="C51" s="103"/>
      <c r="D51" s="103"/>
      <c r="E51" s="109"/>
    </row>
    <row r="52" spans="1:5">
      <c r="A52" s="123" t="s">
        <v>248</v>
      </c>
      <c r="B52" s="108"/>
      <c r="C52" s="124"/>
      <c r="D52" s="124"/>
      <c r="E52" s="109" t="s">
        <v>246</v>
      </c>
    </row>
    <row r="53" spans="1:5">
      <c r="A53" s="123" t="s">
        <v>249</v>
      </c>
      <c r="B53" s="108" t="s">
        <v>233</v>
      </c>
      <c r="C53" s="103">
        <v>80000</v>
      </c>
      <c r="D53" s="103">
        <v>160000</v>
      </c>
      <c r="E53" s="109" t="s">
        <v>246</v>
      </c>
    </row>
    <row r="54" spans="1:5">
      <c r="A54" s="123"/>
      <c r="B54" s="108"/>
      <c r="C54" s="103"/>
      <c r="D54" s="103"/>
      <c r="E54" s="109"/>
    </row>
    <row r="55" spans="1:5">
      <c r="A55" s="123" t="s">
        <v>250</v>
      </c>
      <c r="B55" s="108"/>
      <c r="C55" s="124"/>
      <c r="D55" s="124"/>
      <c r="E55" s="109" t="s">
        <v>246</v>
      </c>
    </row>
    <row r="56" spans="1:5">
      <c r="A56" s="123" t="s">
        <v>251</v>
      </c>
      <c r="B56" s="108" t="s">
        <v>233</v>
      </c>
      <c r="C56" s="124">
        <v>130000</v>
      </c>
      <c r="D56" s="124">
        <v>260000</v>
      </c>
      <c r="E56" s="109" t="s">
        <v>246</v>
      </c>
    </row>
    <row r="57" spans="1:5">
      <c r="A57" s="123" t="s">
        <v>252</v>
      </c>
      <c r="B57" s="108" t="s">
        <v>233</v>
      </c>
      <c r="C57" s="103">
        <v>260000</v>
      </c>
      <c r="D57" s="103">
        <v>520000</v>
      </c>
      <c r="E57" s="109" t="s">
        <v>246</v>
      </c>
    </row>
    <row r="59" spans="1:5">
      <c r="A59" s="352" t="s">
        <v>253</v>
      </c>
      <c r="B59" s="352"/>
      <c r="C59" s="352"/>
      <c r="D59" s="352"/>
      <c r="E59" s="352"/>
    </row>
    <row r="60" spans="1:5">
      <c r="A60" s="349" t="s">
        <v>219</v>
      </c>
      <c r="B60" s="349" t="s">
        <v>205</v>
      </c>
      <c r="C60" s="351" t="s">
        <v>206</v>
      </c>
      <c r="D60" s="351"/>
      <c r="E60" s="102" t="s">
        <v>207</v>
      </c>
    </row>
    <row r="61" spans="1:5">
      <c r="A61" s="349"/>
      <c r="B61" s="349"/>
      <c r="C61" s="103" t="s">
        <v>221</v>
      </c>
      <c r="D61" s="103" t="s">
        <v>222</v>
      </c>
      <c r="E61" s="109"/>
    </row>
    <row r="62" spans="1:5">
      <c r="A62" s="123" t="s">
        <v>254</v>
      </c>
      <c r="B62" s="108" t="s">
        <v>233</v>
      </c>
      <c r="C62" s="124"/>
      <c r="D62" s="124"/>
      <c r="E62" s="109"/>
    </row>
    <row r="63" spans="1:5" ht="25.5">
      <c r="A63" s="123" t="s">
        <v>255</v>
      </c>
      <c r="B63" s="108" t="s">
        <v>233</v>
      </c>
      <c r="C63" s="124">
        <v>907500</v>
      </c>
      <c r="D63" s="124">
        <v>1705000</v>
      </c>
      <c r="E63" s="109" t="s">
        <v>256</v>
      </c>
    </row>
    <row r="65" spans="1:5">
      <c r="A65" s="352" t="s">
        <v>257</v>
      </c>
      <c r="B65" s="352"/>
      <c r="C65" s="352"/>
      <c r="D65" s="352"/>
      <c r="E65" s="352"/>
    </row>
    <row r="66" spans="1:5">
      <c r="A66" s="102"/>
      <c r="B66" s="102" t="s">
        <v>205</v>
      </c>
      <c r="C66" s="351" t="s">
        <v>258</v>
      </c>
      <c r="D66" s="351"/>
      <c r="E66" s="102" t="s">
        <v>207</v>
      </c>
    </row>
    <row r="67" spans="1:5" ht="20.25" customHeight="1">
      <c r="A67" s="123" t="s">
        <v>259</v>
      </c>
      <c r="B67" s="108" t="s">
        <v>233</v>
      </c>
      <c r="C67" s="351"/>
      <c r="D67" s="351"/>
      <c r="E67" s="109" t="s">
        <v>256</v>
      </c>
    </row>
    <row r="68" spans="1:5" ht="20.25" customHeight="1">
      <c r="A68" s="123" t="s">
        <v>260</v>
      </c>
      <c r="B68" s="108" t="s">
        <v>233</v>
      </c>
      <c r="C68" s="351">
        <v>500000</v>
      </c>
      <c r="D68" s="351"/>
      <c r="E68" s="109" t="s">
        <v>256</v>
      </c>
    </row>
    <row r="69" spans="1:5" ht="20.25" customHeight="1">
      <c r="A69" s="123" t="s">
        <v>261</v>
      </c>
      <c r="B69" s="108" t="s">
        <v>233</v>
      </c>
      <c r="C69" s="351">
        <v>1000000</v>
      </c>
      <c r="D69" s="351"/>
      <c r="E69" s="109" t="s">
        <v>256</v>
      </c>
    </row>
  </sheetData>
  <mergeCells count="32">
    <mergeCell ref="C66:D66"/>
    <mergeCell ref="C67:D67"/>
    <mergeCell ref="C68:D68"/>
    <mergeCell ref="C69:D69"/>
    <mergeCell ref="A65:E65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>
      <selection activeCell="B6" sqref="A6:XFD10"/>
    </sheetView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  <c r="K1" s="36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41</v>
      </c>
      <c r="B2" s="127"/>
      <c r="D2" s="264" t="s">
        <v>6</v>
      </c>
      <c r="E2" s="374">
        <f>MENU!F11</f>
        <v>45811</v>
      </c>
      <c r="F2" s="374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68" t="s">
        <v>33</v>
      </c>
      <c r="B4" s="368"/>
      <c r="C4" s="368"/>
      <c r="D4" s="368"/>
      <c r="E4" s="368"/>
      <c r="F4" s="368"/>
      <c r="G4" s="368"/>
      <c r="H4" s="368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9" t="s">
        <v>63</v>
      </c>
      <c r="B6" s="293" t="s">
        <v>44</v>
      </c>
      <c r="C6" s="294" t="s">
        <v>45</v>
      </c>
      <c r="D6" s="372" t="s">
        <v>64</v>
      </c>
      <c r="E6" s="373"/>
      <c r="F6" s="294" t="s">
        <v>65</v>
      </c>
      <c r="G6" s="294" t="s">
        <v>66</v>
      </c>
      <c r="H6" s="295" t="s">
        <v>67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70"/>
      <c r="B7" s="59" t="s">
        <v>49</v>
      </c>
      <c r="C7" s="60" t="s">
        <v>50</v>
      </c>
      <c r="D7" s="324" t="s">
        <v>68</v>
      </c>
      <c r="E7" s="325"/>
      <c r="F7" s="61" t="s">
        <v>69</v>
      </c>
      <c r="G7" s="61" t="s">
        <v>70</v>
      </c>
      <c r="H7" s="62" t="s">
        <v>71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70"/>
      <c r="B8" s="59" t="s">
        <v>55</v>
      </c>
      <c r="C8" s="60" t="s">
        <v>56</v>
      </c>
      <c r="D8" s="324" t="s">
        <v>72</v>
      </c>
      <c r="E8" s="325"/>
      <c r="F8" s="61" t="s">
        <v>73</v>
      </c>
      <c r="G8" s="61" t="s">
        <v>74</v>
      </c>
      <c r="H8" s="62" t="s">
        <v>74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71"/>
      <c r="B9" s="63" t="s">
        <v>57</v>
      </c>
      <c r="C9" s="64" t="s">
        <v>58</v>
      </c>
      <c r="D9" s="322" t="s">
        <v>70</v>
      </c>
      <c r="E9" s="323"/>
      <c r="F9" s="64" t="s">
        <v>75</v>
      </c>
      <c r="G9" s="64" t="s">
        <v>72</v>
      </c>
      <c r="H9" s="65" t="s">
        <v>72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262</v>
      </c>
      <c r="B11" s="129" t="s">
        <v>263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264</v>
      </c>
      <c r="B12" s="131" t="s">
        <v>265</v>
      </c>
      <c r="C12" s="132" t="s">
        <v>266</v>
      </c>
      <c r="D12" s="133" t="s">
        <v>267</v>
      </c>
      <c r="E12" s="134" t="s">
        <v>268</v>
      </c>
      <c r="F12" s="134" t="s">
        <v>269</v>
      </c>
      <c r="G12" s="134" t="s">
        <v>270</v>
      </c>
      <c r="H12" s="135" t="s">
        <v>271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61" t="s">
        <v>272</v>
      </c>
      <c r="B13" s="363"/>
      <c r="C13" s="364"/>
      <c r="D13" s="136" t="s">
        <v>273</v>
      </c>
      <c r="E13" s="137" t="s">
        <v>274</v>
      </c>
      <c r="F13" s="137" t="s">
        <v>274</v>
      </c>
      <c r="G13" s="137" t="s">
        <v>275</v>
      </c>
      <c r="H13" s="139" t="s">
        <v>276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62"/>
      <c r="B14" s="365"/>
      <c r="C14" s="366"/>
      <c r="D14" s="140" t="s">
        <v>277</v>
      </c>
      <c r="E14" s="141" t="s">
        <v>278</v>
      </c>
      <c r="F14" s="141" t="s">
        <v>279</v>
      </c>
      <c r="G14" s="141" t="s">
        <v>280</v>
      </c>
      <c r="H14" s="291" t="s">
        <v>281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58" t="s">
        <v>49</v>
      </c>
      <c r="B15" s="273" t="s">
        <v>282</v>
      </c>
      <c r="C15" s="186" t="s">
        <v>283</v>
      </c>
      <c r="D15" s="142">
        <v>45810</v>
      </c>
      <c r="E15" s="144">
        <f t="shared" ref="E15:E23" si="0">D15+2</f>
        <v>45812</v>
      </c>
      <c r="F15" s="144">
        <f t="shared" ref="F15:F23" si="1">D15+2</f>
        <v>45812</v>
      </c>
      <c r="G15" s="185">
        <f t="shared" ref="G15:G23" si="2">D15+7</f>
        <v>45817</v>
      </c>
      <c r="H15" s="143">
        <f t="shared" ref="H15:H23" si="3">D15+8</f>
        <v>45818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58"/>
      <c r="B16" s="273" t="s">
        <v>284</v>
      </c>
      <c r="C16" s="186" t="s">
        <v>285</v>
      </c>
      <c r="D16" s="142">
        <f t="shared" ref="D16:D22" si="4">D15+7</f>
        <v>45817</v>
      </c>
      <c r="E16" s="144">
        <f t="shared" si="0"/>
        <v>45819</v>
      </c>
      <c r="F16" s="144">
        <f t="shared" si="1"/>
        <v>45819</v>
      </c>
      <c r="G16" s="185">
        <f t="shared" si="2"/>
        <v>45824</v>
      </c>
      <c r="H16" s="143">
        <f t="shared" si="3"/>
        <v>45825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58"/>
      <c r="B17" s="273" t="s">
        <v>286</v>
      </c>
      <c r="C17" s="186" t="s">
        <v>287</v>
      </c>
      <c r="D17" s="142">
        <f t="shared" si="4"/>
        <v>45824</v>
      </c>
      <c r="E17" s="144">
        <f t="shared" si="0"/>
        <v>45826</v>
      </c>
      <c r="F17" s="144">
        <f t="shared" si="1"/>
        <v>45826</v>
      </c>
      <c r="G17" s="185">
        <f t="shared" si="2"/>
        <v>45831</v>
      </c>
      <c r="H17" s="143">
        <f t="shared" si="3"/>
        <v>45832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58"/>
      <c r="B18" s="273" t="s">
        <v>282</v>
      </c>
      <c r="C18" s="186" t="s">
        <v>288</v>
      </c>
      <c r="D18" s="142">
        <f t="shared" si="4"/>
        <v>45831</v>
      </c>
      <c r="E18" s="144">
        <f t="shared" si="0"/>
        <v>45833</v>
      </c>
      <c r="F18" s="144">
        <f t="shared" si="1"/>
        <v>45833</v>
      </c>
      <c r="G18" s="185">
        <f t="shared" si="2"/>
        <v>45838</v>
      </c>
      <c r="H18" s="143">
        <f t="shared" si="3"/>
        <v>45839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58"/>
      <c r="B19" s="273" t="s">
        <v>284</v>
      </c>
      <c r="C19" s="186" t="s">
        <v>289</v>
      </c>
      <c r="D19" s="142">
        <f t="shared" si="4"/>
        <v>45838</v>
      </c>
      <c r="E19" s="144">
        <f t="shared" ref="E19:E22" si="5">D19+2</f>
        <v>45840</v>
      </c>
      <c r="F19" s="144">
        <f t="shared" ref="F19:F22" si="6">D19+2</f>
        <v>45840</v>
      </c>
      <c r="G19" s="185">
        <f t="shared" ref="G19:G22" si="7">D19+7</f>
        <v>45845</v>
      </c>
      <c r="H19" s="143">
        <f t="shared" ref="H19:H22" si="8">D19+8</f>
        <v>45846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58"/>
      <c r="B20" s="273" t="s">
        <v>286</v>
      </c>
      <c r="C20" s="186" t="s">
        <v>290</v>
      </c>
      <c r="D20" s="142">
        <f t="shared" si="4"/>
        <v>45845</v>
      </c>
      <c r="E20" s="144">
        <f t="shared" si="5"/>
        <v>45847</v>
      </c>
      <c r="F20" s="144">
        <f t="shared" si="6"/>
        <v>45847</v>
      </c>
      <c r="G20" s="185">
        <f t="shared" si="7"/>
        <v>45852</v>
      </c>
      <c r="H20" s="143">
        <f t="shared" si="8"/>
        <v>45853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58"/>
      <c r="B21" s="273" t="s">
        <v>282</v>
      </c>
      <c r="C21" s="186" t="s">
        <v>291</v>
      </c>
      <c r="D21" s="142">
        <f t="shared" si="4"/>
        <v>45852</v>
      </c>
      <c r="E21" s="144">
        <f t="shared" si="5"/>
        <v>45854</v>
      </c>
      <c r="F21" s="144">
        <f t="shared" si="6"/>
        <v>45854</v>
      </c>
      <c r="G21" s="185">
        <f t="shared" si="7"/>
        <v>45859</v>
      </c>
      <c r="H21" s="143">
        <f t="shared" si="8"/>
        <v>45860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58"/>
      <c r="B22" s="273" t="s">
        <v>284</v>
      </c>
      <c r="C22" s="186" t="s">
        <v>292</v>
      </c>
      <c r="D22" s="142">
        <f t="shared" si="4"/>
        <v>45859</v>
      </c>
      <c r="E22" s="144">
        <f t="shared" si="5"/>
        <v>45861</v>
      </c>
      <c r="F22" s="144">
        <f t="shared" si="6"/>
        <v>45861</v>
      </c>
      <c r="G22" s="185">
        <f t="shared" si="7"/>
        <v>45866</v>
      </c>
      <c r="H22" s="143">
        <f t="shared" si="8"/>
        <v>45867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59"/>
      <c r="B23" s="272" t="s">
        <v>286</v>
      </c>
      <c r="C23" s="148" t="s">
        <v>293</v>
      </c>
      <c r="D23" s="147">
        <f>D22+7</f>
        <v>45866</v>
      </c>
      <c r="E23" s="149">
        <f t="shared" si="0"/>
        <v>45868</v>
      </c>
      <c r="F23" s="149">
        <f t="shared" si="1"/>
        <v>45868</v>
      </c>
      <c r="G23" s="149">
        <f t="shared" si="2"/>
        <v>45873</v>
      </c>
      <c r="H23" s="148">
        <f t="shared" si="3"/>
        <v>45874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294</v>
      </c>
      <c r="B25" s="129" t="s">
        <v>295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264</v>
      </c>
      <c r="B26" s="131" t="s">
        <v>265</v>
      </c>
      <c r="C26" s="132" t="s">
        <v>266</v>
      </c>
      <c r="D26" s="133" t="s">
        <v>267</v>
      </c>
      <c r="E26" s="134" t="s">
        <v>296</v>
      </c>
      <c r="F26" s="134" t="s">
        <v>268</v>
      </c>
      <c r="G26" s="134" t="s">
        <v>269</v>
      </c>
      <c r="H26" s="134" t="s">
        <v>297</v>
      </c>
      <c r="I26" s="134" t="s">
        <v>298</v>
      </c>
      <c r="J26" s="135" t="s">
        <v>299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61" t="s">
        <v>272</v>
      </c>
      <c r="B27" s="363"/>
      <c r="C27" s="364"/>
      <c r="D27" s="136" t="s">
        <v>273</v>
      </c>
      <c r="E27" s="137" t="s">
        <v>274</v>
      </c>
      <c r="F27" s="137" t="s">
        <v>300</v>
      </c>
      <c r="G27" s="137" t="s">
        <v>300</v>
      </c>
      <c r="H27" s="138" t="s">
        <v>276</v>
      </c>
      <c r="I27" s="138" t="s">
        <v>301</v>
      </c>
      <c r="J27" s="139" t="s">
        <v>302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62"/>
      <c r="B28" s="365"/>
      <c r="C28" s="366"/>
      <c r="D28" s="140" t="s">
        <v>277</v>
      </c>
      <c r="E28" s="141" t="s">
        <v>303</v>
      </c>
      <c r="F28" s="141" t="s">
        <v>278</v>
      </c>
      <c r="G28" s="141" t="s">
        <v>279</v>
      </c>
      <c r="H28" s="141" t="s">
        <v>304</v>
      </c>
      <c r="I28" s="141" t="s">
        <v>305</v>
      </c>
      <c r="J28" s="291" t="s">
        <v>306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58" t="s">
        <v>55</v>
      </c>
      <c r="B29" s="273" t="s">
        <v>307</v>
      </c>
      <c r="C29" s="186" t="s">
        <v>308</v>
      </c>
      <c r="D29" s="142">
        <v>45812</v>
      </c>
      <c r="E29" s="144">
        <f t="shared" ref="E29:E30" si="9">D29+2</f>
        <v>45814</v>
      </c>
      <c r="F29" s="144">
        <f t="shared" ref="F29:F30" si="10">D29+3</f>
        <v>45815</v>
      </c>
      <c r="G29" s="185">
        <f t="shared" ref="G29:G30" si="11">D29+3</f>
        <v>45815</v>
      </c>
      <c r="H29" s="185">
        <f t="shared" ref="H29:H30" si="12">D29+8</f>
        <v>45820</v>
      </c>
      <c r="I29" s="185">
        <f t="shared" ref="I29:I30" si="13">D29+9</f>
        <v>45821</v>
      </c>
      <c r="J29" s="143">
        <f t="shared" ref="J29:J30" si="14">D29+10</f>
        <v>45822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58"/>
      <c r="B30" s="273" t="s">
        <v>309</v>
      </c>
      <c r="C30" s="186" t="s">
        <v>308</v>
      </c>
      <c r="D30" s="142">
        <f t="shared" ref="D30:D36" si="15">D29+7</f>
        <v>45819</v>
      </c>
      <c r="E30" s="144">
        <f t="shared" si="9"/>
        <v>45821</v>
      </c>
      <c r="F30" s="144">
        <f t="shared" si="10"/>
        <v>45822</v>
      </c>
      <c r="G30" s="185">
        <f t="shared" si="11"/>
        <v>45822</v>
      </c>
      <c r="H30" s="185">
        <f t="shared" si="12"/>
        <v>45827</v>
      </c>
      <c r="I30" s="185">
        <f t="shared" si="13"/>
        <v>45828</v>
      </c>
      <c r="J30" s="143">
        <f t="shared" si="14"/>
        <v>45829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58"/>
      <c r="B31" s="273" t="s">
        <v>310</v>
      </c>
      <c r="C31" s="186" t="s">
        <v>311</v>
      </c>
      <c r="D31" s="142">
        <f t="shared" si="15"/>
        <v>45826</v>
      </c>
      <c r="E31" s="144">
        <f t="shared" ref="E31" si="16">D31+2</f>
        <v>45828</v>
      </c>
      <c r="F31" s="144">
        <f t="shared" ref="F31" si="17">D31+3</f>
        <v>45829</v>
      </c>
      <c r="G31" s="185">
        <f t="shared" ref="G31" si="18">D31+3</f>
        <v>45829</v>
      </c>
      <c r="H31" s="185">
        <f t="shared" ref="H31" si="19">D31+8</f>
        <v>45834</v>
      </c>
      <c r="I31" s="185">
        <f t="shared" ref="I31" si="20">D31+9</f>
        <v>45835</v>
      </c>
      <c r="J31" s="143">
        <f t="shared" ref="J31" si="21">D31+10</f>
        <v>45836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58"/>
      <c r="B32" s="273" t="s">
        <v>307</v>
      </c>
      <c r="C32" s="186" t="s">
        <v>312</v>
      </c>
      <c r="D32" s="142">
        <f t="shared" si="15"/>
        <v>45833</v>
      </c>
      <c r="E32" s="144">
        <f t="shared" ref="E32:E37" si="22">D32+2</f>
        <v>45835</v>
      </c>
      <c r="F32" s="144">
        <f t="shared" ref="F32:F35" si="23">D32+3</f>
        <v>45836</v>
      </c>
      <c r="G32" s="185">
        <f t="shared" ref="G32:G35" si="24">D32+3</f>
        <v>45836</v>
      </c>
      <c r="H32" s="185">
        <f t="shared" ref="H32:H35" si="25">D32+8</f>
        <v>45841</v>
      </c>
      <c r="I32" s="185">
        <f t="shared" ref="I32:I35" si="26">D32+9</f>
        <v>45842</v>
      </c>
      <c r="J32" s="143">
        <f t="shared" ref="J32:J35" si="27">D32+10</f>
        <v>45843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58"/>
      <c r="B33" s="273" t="s">
        <v>309</v>
      </c>
      <c r="C33" s="186" t="s">
        <v>312</v>
      </c>
      <c r="D33" s="142">
        <f t="shared" si="15"/>
        <v>45840</v>
      </c>
      <c r="E33" s="144">
        <f t="shared" si="22"/>
        <v>45842</v>
      </c>
      <c r="F33" s="144">
        <f t="shared" si="23"/>
        <v>45843</v>
      </c>
      <c r="G33" s="185">
        <f t="shared" si="24"/>
        <v>45843</v>
      </c>
      <c r="H33" s="185">
        <f t="shared" si="25"/>
        <v>45848</v>
      </c>
      <c r="I33" s="185">
        <f t="shared" si="26"/>
        <v>45849</v>
      </c>
      <c r="J33" s="143">
        <f t="shared" si="27"/>
        <v>45850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58"/>
      <c r="B34" s="273" t="s">
        <v>310</v>
      </c>
      <c r="C34" s="186" t="s">
        <v>313</v>
      </c>
      <c r="D34" s="142">
        <f t="shared" si="15"/>
        <v>45847</v>
      </c>
      <c r="E34" s="144">
        <f t="shared" si="22"/>
        <v>45849</v>
      </c>
      <c r="F34" s="144">
        <f t="shared" si="23"/>
        <v>45850</v>
      </c>
      <c r="G34" s="185">
        <f t="shared" si="24"/>
        <v>45850</v>
      </c>
      <c r="H34" s="185">
        <f t="shared" si="25"/>
        <v>45855</v>
      </c>
      <c r="I34" s="185">
        <f t="shared" si="26"/>
        <v>45856</v>
      </c>
      <c r="J34" s="143">
        <f t="shared" si="27"/>
        <v>45857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58"/>
      <c r="B35" s="273" t="s">
        <v>307</v>
      </c>
      <c r="C35" s="186" t="s">
        <v>314</v>
      </c>
      <c r="D35" s="142">
        <f t="shared" si="15"/>
        <v>45854</v>
      </c>
      <c r="E35" s="144">
        <f t="shared" si="22"/>
        <v>45856</v>
      </c>
      <c r="F35" s="144">
        <f t="shared" si="23"/>
        <v>45857</v>
      </c>
      <c r="G35" s="185">
        <f t="shared" si="24"/>
        <v>45857</v>
      </c>
      <c r="H35" s="185">
        <f t="shared" si="25"/>
        <v>45862</v>
      </c>
      <c r="I35" s="185">
        <f t="shared" si="26"/>
        <v>45863</v>
      </c>
      <c r="J35" s="143">
        <f t="shared" si="27"/>
        <v>45864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58"/>
      <c r="B36" s="273" t="s">
        <v>309</v>
      </c>
      <c r="C36" s="186" t="s">
        <v>314</v>
      </c>
      <c r="D36" s="142">
        <f t="shared" si="15"/>
        <v>45861</v>
      </c>
      <c r="E36" s="144">
        <f t="shared" ref="E36" si="28">D36+2</f>
        <v>45863</v>
      </c>
      <c r="F36" s="144">
        <f t="shared" ref="F36:F37" si="29">D36+3</f>
        <v>45864</v>
      </c>
      <c r="G36" s="185">
        <f t="shared" ref="G36:G37" si="30">D36+3</f>
        <v>45864</v>
      </c>
      <c r="H36" s="185">
        <f t="shared" ref="H36:H37" si="31">D36+8</f>
        <v>45869</v>
      </c>
      <c r="I36" s="185">
        <f t="shared" ref="I36:I37" si="32">D36+9</f>
        <v>45870</v>
      </c>
      <c r="J36" s="143">
        <f t="shared" ref="J36:J37" si="33">D36+10</f>
        <v>45871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59"/>
      <c r="B37" s="272" t="s">
        <v>310</v>
      </c>
      <c r="C37" s="148" t="s">
        <v>315</v>
      </c>
      <c r="D37" s="147">
        <f>D36+7</f>
        <v>45868</v>
      </c>
      <c r="E37" s="149">
        <f t="shared" si="22"/>
        <v>45870</v>
      </c>
      <c r="F37" s="149">
        <f t="shared" si="29"/>
        <v>45871</v>
      </c>
      <c r="G37" s="149">
        <f t="shared" si="30"/>
        <v>45871</v>
      </c>
      <c r="H37" s="149">
        <f t="shared" si="31"/>
        <v>45876</v>
      </c>
      <c r="I37" s="149">
        <f t="shared" si="32"/>
        <v>45877</v>
      </c>
      <c r="J37" s="148">
        <f t="shared" si="33"/>
        <v>45878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316</v>
      </c>
      <c r="B39" s="129" t="s">
        <v>317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264</v>
      </c>
      <c r="B40" s="131" t="s">
        <v>265</v>
      </c>
      <c r="C40" s="132" t="s">
        <v>266</v>
      </c>
      <c r="D40" s="133" t="s">
        <v>267</v>
      </c>
      <c r="E40" s="151" t="s">
        <v>318</v>
      </c>
      <c r="F40" s="151" t="s">
        <v>319</v>
      </c>
      <c r="G40" s="151" t="s">
        <v>320</v>
      </c>
      <c r="H40" s="153" t="s">
        <v>321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61" t="s">
        <v>272</v>
      </c>
      <c r="B41" s="363"/>
      <c r="C41" s="364"/>
      <c r="D41" s="136" t="s">
        <v>273</v>
      </c>
      <c r="E41" s="138" t="s">
        <v>322</v>
      </c>
      <c r="F41" s="138" t="s">
        <v>300</v>
      </c>
      <c r="G41" s="138" t="s">
        <v>323</v>
      </c>
      <c r="H41" s="139" t="s">
        <v>276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62"/>
      <c r="B42" s="365"/>
      <c r="C42" s="366"/>
      <c r="D42" s="140" t="s">
        <v>59</v>
      </c>
      <c r="E42" s="154" t="s">
        <v>324</v>
      </c>
      <c r="F42" s="152" t="s">
        <v>325</v>
      </c>
      <c r="G42" s="152" t="s">
        <v>326</v>
      </c>
      <c r="H42" s="155" t="s">
        <v>327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57" t="s">
        <v>57</v>
      </c>
      <c r="B43" s="142" t="s">
        <v>328</v>
      </c>
      <c r="C43" s="143" t="s">
        <v>291</v>
      </c>
      <c r="D43" s="144">
        <v>45811</v>
      </c>
      <c r="E43" s="144">
        <f t="shared" ref="E43:E46" si="34">D43+1</f>
        <v>45812</v>
      </c>
      <c r="F43" s="144">
        <f t="shared" ref="F43:F46" si="35">D43+3</f>
        <v>45814</v>
      </c>
      <c r="G43" s="144">
        <f t="shared" ref="G43:G47" si="36">D43+6</f>
        <v>45817</v>
      </c>
      <c r="H43" s="143">
        <f t="shared" ref="H43:H46" si="37">D43+8</f>
        <v>45819</v>
      </c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58"/>
      <c r="B44" s="142" t="s">
        <v>329</v>
      </c>
      <c r="C44" s="186" t="s">
        <v>330</v>
      </c>
      <c r="D44" s="144">
        <f t="shared" ref="D44:D51" si="38">D43+7</f>
        <v>45818</v>
      </c>
      <c r="E44" s="144">
        <f t="shared" si="34"/>
        <v>45819</v>
      </c>
      <c r="F44" s="144">
        <f t="shared" si="35"/>
        <v>45821</v>
      </c>
      <c r="G44" s="144">
        <f t="shared" si="36"/>
        <v>45824</v>
      </c>
      <c r="H44" s="143">
        <f t="shared" si="37"/>
        <v>45826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58"/>
      <c r="B45" s="142" t="s">
        <v>328</v>
      </c>
      <c r="C45" s="186" t="s">
        <v>308</v>
      </c>
      <c r="D45" s="144">
        <f t="shared" si="38"/>
        <v>45825</v>
      </c>
      <c r="E45" s="144">
        <f t="shared" si="34"/>
        <v>45826</v>
      </c>
      <c r="F45" s="144">
        <f t="shared" si="35"/>
        <v>45828</v>
      </c>
      <c r="G45" s="144">
        <f t="shared" si="36"/>
        <v>45831</v>
      </c>
      <c r="H45" s="143">
        <f t="shared" si="37"/>
        <v>45833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58"/>
      <c r="B46" s="142" t="s">
        <v>329</v>
      </c>
      <c r="C46" s="186" t="s">
        <v>331</v>
      </c>
      <c r="D46" s="144">
        <f t="shared" si="38"/>
        <v>45832</v>
      </c>
      <c r="E46" s="144">
        <f t="shared" si="34"/>
        <v>45833</v>
      </c>
      <c r="F46" s="144">
        <f t="shared" si="35"/>
        <v>45835</v>
      </c>
      <c r="G46" s="144">
        <f t="shared" si="36"/>
        <v>45838</v>
      </c>
      <c r="H46" s="143">
        <f t="shared" si="37"/>
        <v>45840</v>
      </c>
      <c r="I46" s="292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58"/>
      <c r="B47" s="142" t="s">
        <v>328</v>
      </c>
      <c r="C47" s="186" t="s">
        <v>312</v>
      </c>
      <c r="D47" s="144">
        <f t="shared" si="38"/>
        <v>45839</v>
      </c>
      <c r="E47" s="144">
        <f t="shared" ref="E47:E49" si="39">D47+1</f>
        <v>45840</v>
      </c>
      <c r="F47" s="144">
        <f t="shared" ref="F47:F49" si="40">D47+3</f>
        <v>45842</v>
      </c>
      <c r="G47" s="144">
        <f t="shared" si="36"/>
        <v>45845</v>
      </c>
      <c r="H47" s="143">
        <f t="shared" ref="H47:H49" si="41">D47+8</f>
        <v>45847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58"/>
      <c r="B48" s="142" t="s">
        <v>329</v>
      </c>
      <c r="C48" s="186" t="s">
        <v>332</v>
      </c>
      <c r="D48" s="144">
        <f t="shared" si="38"/>
        <v>45846</v>
      </c>
      <c r="E48" s="144">
        <f t="shared" si="39"/>
        <v>45847</v>
      </c>
      <c r="F48" s="144">
        <f t="shared" si="40"/>
        <v>45849</v>
      </c>
      <c r="G48" s="144">
        <f t="shared" ref="G48:G49" si="42">D48+6</f>
        <v>45852</v>
      </c>
      <c r="H48" s="143">
        <f t="shared" si="41"/>
        <v>45854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328</v>
      </c>
      <c r="C49" s="186" t="s">
        <v>314</v>
      </c>
      <c r="D49" s="144">
        <f t="shared" si="38"/>
        <v>45853</v>
      </c>
      <c r="E49" s="144">
        <f t="shared" si="39"/>
        <v>45854</v>
      </c>
      <c r="F49" s="144">
        <f t="shared" si="40"/>
        <v>45856</v>
      </c>
      <c r="G49" s="144">
        <f t="shared" si="42"/>
        <v>45859</v>
      </c>
      <c r="H49" s="143">
        <f t="shared" si="41"/>
        <v>45861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58"/>
      <c r="B50" s="142" t="s">
        <v>329</v>
      </c>
      <c r="C50" s="186" t="s">
        <v>333</v>
      </c>
      <c r="D50" s="144">
        <f t="shared" si="38"/>
        <v>45860</v>
      </c>
      <c r="E50" s="144">
        <f t="shared" ref="E50" si="43">D50+1</f>
        <v>45861</v>
      </c>
      <c r="F50" s="144">
        <f t="shared" ref="F50" si="44">D50+3</f>
        <v>45863</v>
      </c>
      <c r="G50" s="144">
        <f t="shared" ref="G50" si="45">D50+6</f>
        <v>45866</v>
      </c>
      <c r="H50" s="143">
        <f t="shared" ref="H50" si="46">D50+8</f>
        <v>45868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59"/>
      <c r="B51" s="147" t="s">
        <v>328</v>
      </c>
      <c r="C51" s="148" t="s">
        <v>311</v>
      </c>
      <c r="D51" s="149">
        <f t="shared" si="38"/>
        <v>45867</v>
      </c>
      <c r="E51" s="149">
        <f t="shared" ref="E51" si="47">D51+1</f>
        <v>45868</v>
      </c>
      <c r="F51" s="149">
        <f t="shared" ref="F51" si="48">D51+3</f>
        <v>45870</v>
      </c>
      <c r="G51" s="149">
        <f t="shared" ref="G51" si="49">D51+6</f>
        <v>45873</v>
      </c>
      <c r="H51" s="148">
        <f t="shared" ref="H51" si="50">D51+8</f>
        <v>45875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334</v>
      </c>
      <c r="I54" s="162"/>
      <c r="J54" s="163"/>
      <c r="K54" s="127"/>
      <c r="L54" s="127"/>
      <c r="M54" s="157"/>
    </row>
    <row r="55" spans="1:206" s="156" customFormat="1" ht="15" customHeight="1">
      <c r="A55" s="360" t="s">
        <v>335</v>
      </c>
      <c r="B55" s="360"/>
      <c r="C55" s="360"/>
      <c r="D55" s="360"/>
      <c r="E55" s="360"/>
      <c r="F55" s="360"/>
      <c r="G55" s="360"/>
      <c r="H55" s="360"/>
      <c r="I55" s="162"/>
      <c r="J55" s="163"/>
      <c r="K55" s="127"/>
      <c r="L55" s="127"/>
    </row>
    <row r="56" spans="1:206" s="156" customFormat="1" ht="15" customHeight="1">
      <c r="A56" s="360"/>
      <c r="B56" s="360"/>
      <c r="C56" s="360"/>
      <c r="D56" s="360"/>
      <c r="E56" s="360"/>
      <c r="F56" s="360"/>
      <c r="G56" s="360"/>
      <c r="H56" s="360"/>
      <c r="I56" s="162"/>
      <c r="J56" s="163"/>
      <c r="K56" s="127"/>
      <c r="L56" s="127"/>
    </row>
    <row r="57" spans="1:206" s="156" customFormat="1" ht="15" customHeight="1">
      <c r="A57" s="156" t="s">
        <v>336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337</v>
      </c>
      <c r="B59" s="43"/>
      <c r="C59" s="43"/>
      <c r="D59" s="43"/>
      <c r="E59" s="43"/>
      <c r="F59" s="164" t="s">
        <v>338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339</v>
      </c>
      <c r="B60" s="1"/>
      <c r="C60" s="1"/>
      <c r="D60" s="1"/>
      <c r="E60" s="166"/>
      <c r="F60" s="1" t="s">
        <v>340</v>
      </c>
      <c r="G60" s="162"/>
      <c r="H60" s="162"/>
      <c r="O60" s="127"/>
      <c r="P60" s="127"/>
    </row>
    <row r="61" spans="1:206" ht="15" customHeight="1">
      <c r="A61" s="1" t="s">
        <v>341</v>
      </c>
      <c r="B61" s="1"/>
      <c r="C61" s="1"/>
      <c r="D61" s="1"/>
      <c r="E61" s="166"/>
      <c r="F61" s="1" t="s">
        <v>342</v>
      </c>
      <c r="G61" s="162"/>
      <c r="H61" s="162"/>
      <c r="O61" s="127"/>
      <c r="P61" s="127"/>
    </row>
    <row r="62" spans="1:206" ht="15" customHeight="1">
      <c r="A62" s="1" t="s">
        <v>343</v>
      </c>
      <c r="B62" s="1"/>
      <c r="C62" s="1"/>
      <c r="D62" s="166"/>
      <c r="E62" s="166"/>
      <c r="F62" s="1" t="s">
        <v>343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344</v>
      </c>
      <c r="B64" s="43"/>
      <c r="C64" s="1"/>
      <c r="D64" s="1"/>
      <c r="E64" s="1"/>
      <c r="F64" s="164" t="s">
        <v>344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345</v>
      </c>
      <c r="B65" s="1" t="s">
        <v>346</v>
      </c>
      <c r="C65" s="1"/>
      <c r="D65" s="1"/>
      <c r="E65" s="1"/>
      <c r="F65" s="1" t="s">
        <v>347</v>
      </c>
      <c r="G65" s="1" t="s">
        <v>348</v>
      </c>
      <c r="H65" s="1"/>
      <c r="I65" s="1"/>
      <c r="J65" s="1"/>
      <c r="O65" s="127"/>
      <c r="P65" s="127"/>
    </row>
    <row r="66" spans="1:16" ht="15" customHeight="1">
      <c r="A66" s="1" t="s">
        <v>349</v>
      </c>
      <c r="B66" s="1" t="s">
        <v>350</v>
      </c>
      <c r="C66" s="1"/>
      <c r="D66" s="1"/>
      <c r="E66" s="1"/>
      <c r="F66" s="1"/>
      <c r="G66" s="162"/>
      <c r="H66" s="162"/>
      <c r="I66" s="1"/>
      <c r="J66" s="1"/>
      <c r="O66" s="127"/>
      <c r="P66" s="127"/>
    </row>
    <row r="67" spans="1:16" ht="15" customHeight="1">
      <c r="A67" s="1" t="s">
        <v>351</v>
      </c>
      <c r="B67" s="1" t="s">
        <v>352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353</v>
      </c>
      <c r="B69" s="169" t="s">
        <v>109</v>
      </c>
      <c r="C69" s="1"/>
      <c r="D69" s="1"/>
      <c r="E69" s="1"/>
      <c r="F69" s="164" t="s">
        <v>353</v>
      </c>
      <c r="G69" s="169" t="s">
        <v>109</v>
      </c>
      <c r="I69" s="1"/>
      <c r="J69" s="1"/>
      <c r="O69" s="127"/>
      <c r="P69" s="127"/>
    </row>
    <row r="70" spans="1:16" ht="15" customHeight="1">
      <c r="A70" s="170" t="s">
        <v>354</v>
      </c>
      <c r="B70" s="1"/>
      <c r="C70" s="1"/>
      <c r="D70" s="1"/>
      <c r="E70" s="1"/>
      <c r="F70" s="1" t="s">
        <v>355</v>
      </c>
      <c r="G70" s="1"/>
      <c r="I70" s="1"/>
      <c r="J70" s="1"/>
      <c r="O70" s="127"/>
      <c r="P70" s="127"/>
    </row>
    <row r="71" spans="1:16" ht="15" customHeight="1">
      <c r="A71" s="170" t="s">
        <v>356</v>
      </c>
      <c r="B71" s="169"/>
      <c r="C71" s="1"/>
      <c r="D71" s="1"/>
      <c r="E71" s="1"/>
      <c r="F71" s="1" t="s">
        <v>357</v>
      </c>
      <c r="G71" s="1"/>
      <c r="I71" s="1"/>
      <c r="J71" s="1"/>
      <c r="O71" s="127"/>
      <c r="P71" s="127"/>
    </row>
    <row r="72" spans="1:16" ht="15" customHeight="1">
      <c r="A72" s="170" t="s">
        <v>358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359</v>
      </c>
      <c r="B74" s="169" t="s">
        <v>121</v>
      </c>
      <c r="C74" s="1"/>
      <c r="D74" s="1"/>
      <c r="E74" s="1"/>
      <c r="F74" s="164" t="s">
        <v>359</v>
      </c>
      <c r="G74" s="169" t="s">
        <v>121</v>
      </c>
      <c r="H74" s="1"/>
      <c r="O74" s="127"/>
      <c r="P74" s="127"/>
    </row>
    <row r="75" spans="1:16" ht="15" customHeight="1">
      <c r="A75" s="170" t="s">
        <v>360</v>
      </c>
      <c r="B75" s="1"/>
      <c r="C75" s="1"/>
      <c r="D75" s="1"/>
      <c r="E75" s="1"/>
      <c r="F75" s="170" t="s">
        <v>361</v>
      </c>
      <c r="G75" s="1"/>
      <c r="H75" s="1"/>
      <c r="O75" s="127"/>
      <c r="P75" s="127"/>
    </row>
    <row r="76" spans="1:16" ht="15" customHeight="1">
      <c r="A76" s="1" t="s">
        <v>362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363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364</v>
      </c>
      <c r="G79" s="169" t="s">
        <v>158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365</v>
      </c>
      <c r="G80" s="1" t="s">
        <v>366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367</v>
      </c>
      <c r="G81" s="1" t="s">
        <v>368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C1:K1"/>
    <mergeCell ref="A4:H4"/>
    <mergeCell ref="A6:A9"/>
    <mergeCell ref="D6:E6"/>
    <mergeCell ref="D9:E9"/>
    <mergeCell ref="E2:F2"/>
    <mergeCell ref="D7:E7"/>
    <mergeCell ref="D8:E8"/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2"/>
  <sheetViews>
    <sheetView topLeftCell="A69" workbookViewId="0">
      <selection activeCell="H40" sqref="H40:I52"/>
    </sheetView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369</v>
      </c>
      <c r="B3" s="368"/>
      <c r="C3" s="368" t="s">
        <v>369</v>
      </c>
      <c r="D3" s="368"/>
      <c r="E3" s="368"/>
      <c r="F3" s="368"/>
      <c r="G3" s="368"/>
      <c r="H3" s="368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s="174" customFormat="1" ht="15" customHeight="1">
      <c r="A9" s="176"/>
      <c r="B9" s="177"/>
      <c r="C9" s="368"/>
      <c r="D9" s="368"/>
      <c r="E9" s="368"/>
      <c r="F9" s="368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262</v>
      </c>
      <c r="B10" s="129" t="s">
        <v>263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34" t="s">
        <v>270</v>
      </c>
      <c r="F11" s="135" t="s">
        <v>271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61" t="s">
        <v>272</v>
      </c>
      <c r="B12" s="363"/>
      <c r="C12" s="364"/>
      <c r="D12" s="136" t="s">
        <v>273</v>
      </c>
      <c r="E12" s="137" t="s">
        <v>275</v>
      </c>
      <c r="F12" s="139" t="s">
        <v>276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62"/>
      <c r="B13" s="365"/>
      <c r="C13" s="366"/>
      <c r="D13" s="140" t="s">
        <v>277</v>
      </c>
      <c r="E13" s="141" t="s">
        <v>280</v>
      </c>
      <c r="F13" s="291" t="s">
        <v>281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58" t="s">
        <v>49</v>
      </c>
      <c r="B14" s="273" t="s">
        <v>282</v>
      </c>
      <c r="C14" s="186" t="s">
        <v>283</v>
      </c>
      <c r="D14" s="142">
        <v>45810</v>
      </c>
      <c r="E14" s="185">
        <f t="shared" ref="E14:E22" si="0">D14+7</f>
        <v>45817</v>
      </c>
      <c r="F14" s="143">
        <f t="shared" ref="F14:F22" si="1">D14+8</f>
        <v>45818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58"/>
      <c r="B15" s="273" t="s">
        <v>284</v>
      </c>
      <c r="C15" s="186" t="s">
        <v>285</v>
      </c>
      <c r="D15" s="142">
        <f t="shared" ref="D15:D21" si="2">D14+7</f>
        <v>45817</v>
      </c>
      <c r="E15" s="185">
        <f t="shared" si="0"/>
        <v>45824</v>
      </c>
      <c r="F15" s="143">
        <f t="shared" si="1"/>
        <v>45825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58"/>
      <c r="B16" s="273" t="s">
        <v>286</v>
      </c>
      <c r="C16" s="186" t="s">
        <v>287</v>
      </c>
      <c r="D16" s="142">
        <f t="shared" si="2"/>
        <v>45824</v>
      </c>
      <c r="E16" s="185">
        <f t="shared" si="0"/>
        <v>45831</v>
      </c>
      <c r="F16" s="143">
        <f t="shared" si="1"/>
        <v>45832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58"/>
      <c r="B17" s="273" t="s">
        <v>282</v>
      </c>
      <c r="C17" s="186" t="s">
        <v>288</v>
      </c>
      <c r="D17" s="142">
        <f t="shared" si="2"/>
        <v>45831</v>
      </c>
      <c r="E17" s="185">
        <f t="shared" si="0"/>
        <v>45838</v>
      </c>
      <c r="F17" s="143">
        <f t="shared" si="1"/>
        <v>45839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58"/>
      <c r="B18" s="273" t="s">
        <v>284</v>
      </c>
      <c r="C18" s="186" t="s">
        <v>289</v>
      </c>
      <c r="D18" s="142">
        <f t="shared" si="2"/>
        <v>45838</v>
      </c>
      <c r="E18" s="185">
        <f t="shared" ref="E18:E21" si="3">D18+7</f>
        <v>45845</v>
      </c>
      <c r="F18" s="143">
        <f t="shared" ref="F18:F21" si="4">D18+8</f>
        <v>45846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58"/>
      <c r="B19" s="273" t="s">
        <v>286</v>
      </c>
      <c r="C19" s="186" t="s">
        <v>290</v>
      </c>
      <c r="D19" s="142">
        <f t="shared" si="2"/>
        <v>45845</v>
      </c>
      <c r="E19" s="185">
        <f t="shared" si="3"/>
        <v>45852</v>
      </c>
      <c r="F19" s="143">
        <f t="shared" si="4"/>
        <v>45853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58"/>
      <c r="B20" s="273" t="s">
        <v>282</v>
      </c>
      <c r="C20" s="186" t="s">
        <v>291</v>
      </c>
      <c r="D20" s="142">
        <f t="shared" si="2"/>
        <v>45852</v>
      </c>
      <c r="E20" s="185">
        <f t="shared" si="3"/>
        <v>45859</v>
      </c>
      <c r="F20" s="143">
        <f t="shared" si="4"/>
        <v>45860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58"/>
      <c r="B21" s="273" t="s">
        <v>284</v>
      </c>
      <c r="C21" s="186" t="s">
        <v>292</v>
      </c>
      <c r="D21" s="142">
        <f t="shared" si="2"/>
        <v>45859</v>
      </c>
      <c r="E21" s="185">
        <f t="shared" si="3"/>
        <v>45866</v>
      </c>
      <c r="F21" s="143">
        <f t="shared" si="4"/>
        <v>45867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9">
        <f t="shared" si="0"/>
        <v>45873</v>
      </c>
      <c r="F22" s="148">
        <f t="shared" si="1"/>
        <v>45874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294</v>
      </c>
      <c r="B24" s="129" t="s">
        <v>295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264</v>
      </c>
      <c r="B25" s="131" t="s">
        <v>265</v>
      </c>
      <c r="C25" s="132" t="s">
        <v>266</v>
      </c>
      <c r="D25" s="133" t="s">
        <v>267</v>
      </c>
      <c r="E25" s="134" t="s">
        <v>297</v>
      </c>
      <c r="F25" s="134" t="s">
        <v>298</v>
      </c>
      <c r="G25" s="135" t="s">
        <v>299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61" t="s">
        <v>272</v>
      </c>
      <c r="B26" s="363"/>
      <c r="C26" s="364"/>
      <c r="D26" s="136" t="s">
        <v>273</v>
      </c>
      <c r="E26" s="138" t="s">
        <v>276</v>
      </c>
      <c r="F26" s="138" t="s">
        <v>301</v>
      </c>
      <c r="G26" s="139" t="s">
        <v>302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62"/>
      <c r="B27" s="365"/>
      <c r="C27" s="366"/>
      <c r="D27" s="140" t="s">
        <v>277</v>
      </c>
      <c r="E27" s="141" t="s">
        <v>304</v>
      </c>
      <c r="F27" s="141" t="s">
        <v>305</v>
      </c>
      <c r="G27" s="291" t="s">
        <v>306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58" t="s">
        <v>55</v>
      </c>
      <c r="B28" s="273" t="s">
        <v>307</v>
      </c>
      <c r="C28" s="186" t="s">
        <v>308</v>
      </c>
      <c r="D28" s="142">
        <v>45812</v>
      </c>
      <c r="E28" s="185">
        <f t="shared" ref="E28" si="5">D28+8</f>
        <v>45820</v>
      </c>
      <c r="F28" s="185">
        <f t="shared" ref="F28" si="6">D28+9</f>
        <v>45821</v>
      </c>
      <c r="G28" s="143">
        <f t="shared" ref="G28" si="7">D28+10</f>
        <v>45822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58"/>
      <c r="B29" s="273" t="s">
        <v>309</v>
      </c>
      <c r="C29" s="186" t="s">
        <v>308</v>
      </c>
      <c r="D29" s="142">
        <f t="shared" ref="D29:D35" si="8">D28+7</f>
        <v>45819</v>
      </c>
      <c r="E29" s="185">
        <f t="shared" ref="E29" si="9">D29+8</f>
        <v>45827</v>
      </c>
      <c r="F29" s="185">
        <f t="shared" ref="F29" si="10">D29+9</f>
        <v>45828</v>
      </c>
      <c r="G29" s="143">
        <f t="shared" ref="G29" si="11">D29+10</f>
        <v>45829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58"/>
      <c r="B30" s="273" t="s">
        <v>310</v>
      </c>
      <c r="C30" s="186" t="s">
        <v>311</v>
      </c>
      <c r="D30" s="142">
        <f t="shared" si="8"/>
        <v>45826</v>
      </c>
      <c r="E30" s="185">
        <f t="shared" ref="E30:E36" si="12">D30+8</f>
        <v>45834</v>
      </c>
      <c r="F30" s="185">
        <f t="shared" ref="F30:F36" si="13">D30+9</f>
        <v>45835</v>
      </c>
      <c r="G30" s="143">
        <f t="shared" ref="G30:G36" si="14">D30+10</f>
        <v>45836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58"/>
      <c r="B31" s="273" t="s">
        <v>307</v>
      </c>
      <c r="C31" s="186" t="s">
        <v>312</v>
      </c>
      <c r="D31" s="142">
        <f t="shared" si="8"/>
        <v>45833</v>
      </c>
      <c r="E31" s="185">
        <f t="shared" ref="E31:E33" si="15">D31+8</f>
        <v>45841</v>
      </c>
      <c r="F31" s="185">
        <f t="shared" ref="F31:F33" si="16">D31+9</f>
        <v>45842</v>
      </c>
      <c r="G31" s="143">
        <f t="shared" ref="G31:G33" si="17">D31+10</f>
        <v>45843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58"/>
      <c r="B32" s="273" t="s">
        <v>309</v>
      </c>
      <c r="C32" s="186" t="s">
        <v>312</v>
      </c>
      <c r="D32" s="142">
        <f t="shared" si="8"/>
        <v>45840</v>
      </c>
      <c r="E32" s="185">
        <f t="shared" si="15"/>
        <v>45848</v>
      </c>
      <c r="F32" s="185">
        <f t="shared" si="16"/>
        <v>45849</v>
      </c>
      <c r="G32" s="143">
        <f t="shared" si="17"/>
        <v>45850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58"/>
      <c r="B33" s="273" t="s">
        <v>310</v>
      </c>
      <c r="C33" s="186" t="s">
        <v>313</v>
      </c>
      <c r="D33" s="142">
        <f t="shared" si="8"/>
        <v>45847</v>
      </c>
      <c r="E33" s="185">
        <f t="shared" si="15"/>
        <v>45855</v>
      </c>
      <c r="F33" s="185">
        <f t="shared" si="16"/>
        <v>45856</v>
      </c>
      <c r="G33" s="143">
        <f t="shared" si="17"/>
        <v>45857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58"/>
      <c r="B34" s="273" t="s">
        <v>307</v>
      </c>
      <c r="C34" s="186" t="s">
        <v>314</v>
      </c>
      <c r="D34" s="142">
        <f t="shared" si="8"/>
        <v>45854</v>
      </c>
      <c r="E34" s="185">
        <f t="shared" si="12"/>
        <v>45862</v>
      </c>
      <c r="F34" s="185">
        <f t="shared" si="13"/>
        <v>45863</v>
      </c>
      <c r="G34" s="143">
        <f t="shared" si="14"/>
        <v>45864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58"/>
      <c r="B35" s="273" t="s">
        <v>309</v>
      </c>
      <c r="C35" s="186" t="s">
        <v>314</v>
      </c>
      <c r="D35" s="142">
        <f t="shared" si="8"/>
        <v>45861</v>
      </c>
      <c r="E35" s="185">
        <f t="shared" si="12"/>
        <v>45869</v>
      </c>
      <c r="F35" s="185">
        <f t="shared" si="13"/>
        <v>45870</v>
      </c>
      <c r="G35" s="143">
        <f t="shared" si="14"/>
        <v>45871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59"/>
      <c r="B36" s="272" t="s">
        <v>310</v>
      </c>
      <c r="C36" s="148" t="s">
        <v>315</v>
      </c>
      <c r="D36" s="147">
        <f>D35+7</f>
        <v>45868</v>
      </c>
      <c r="E36" s="149">
        <f t="shared" si="12"/>
        <v>45876</v>
      </c>
      <c r="F36" s="149">
        <f t="shared" si="13"/>
        <v>45877</v>
      </c>
      <c r="G36" s="148">
        <f t="shared" si="14"/>
        <v>45878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370</v>
      </c>
      <c r="B39" s="181" t="s">
        <v>371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264</v>
      </c>
      <c r="B40" s="131" t="s">
        <v>265</v>
      </c>
      <c r="C40" s="132" t="s">
        <v>266</v>
      </c>
      <c r="D40" s="133" t="s">
        <v>267</v>
      </c>
      <c r="E40" s="153" t="s">
        <v>269</v>
      </c>
      <c r="F40" s="375"/>
      <c r="G40" s="376"/>
      <c r="H40" s="187" t="s">
        <v>269</v>
      </c>
      <c r="I40" s="188" t="s">
        <v>372</v>
      </c>
      <c r="J40" s="153" t="s">
        <v>373</v>
      </c>
      <c r="P40" s="182"/>
      <c r="Q40" s="182"/>
      <c r="R40" s="182"/>
    </row>
    <row r="41" spans="1:206" s="14" customFormat="1" ht="15" customHeight="1">
      <c r="A41" s="381" t="s">
        <v>272</v>
      </c>
      <c r="B41" s="363"/>
      <c r="C41" s="364"/>
      <c r="D41" s="136" t="s">
        <v>273</v>
      </c>
      <c r="E41" s="139" t="s">
        <v>274</v>
      </c>
      <c r="F41" s="377" t="s">
        <v>374</v>
      </c>
      <c r="G41" s="378"/>
      <c r="H41" s="189" t="s">
        <v>375</v>
      </c>
      <c r="I41" s="190" t="s">
        <v>376</v>
      </c>
      <c r="J41" s="191" t="s">
        <v>377</v>
      </c>
      <c r="P41" s="182"/>
      <c r="Q41" s="182"/>
      <c r="R41" s="182"/>
    </row>
    <row r="42" spans="1:206" s="14" customFormat="1" ht="15" customHeight="1">
      <c r="A42" s="381"/>
      <c r="B42" s="365"/>
      <c r="C42" s="366"/>
      <c r="D42" s="140" t="s">
        <v>277</v>
      </c>
      <c r="E42" s="155" t="s">
        <v>279</v>
      </c>
      <c r="F42" s="379"/>
      <c r="G42" s="380"/>
      <c r="H42" s="189" t="s">
        <v>279</v>
      </c>
      <c r="I42" s="192" t="s">
        <v>378</v>
      </c>
      <c r="J42" s="191" t="s">
        <v>379</v>
      </c>
      <c r="P42" s="182"/>
      <c r="Q42" s="182"/>
      <c r="R42" s="182"/>
    </row>
    <row r="43" spans="1:206" s="14" customFormat="1" ht="15" customHeight="1">
      <c r="A43" s="357" t="s">
        <v>49</v>
      </c>
      <c r="B43" s="273" t="s">
        <v>282</v>
      </c>
      <c r="C43" s="186" t="s">
        <v>283</v>
      </c>
      <c r="D43" s="142">
        <v>45810</v>
      </c>
      <c r="E43" s="143">
        <f t="shared" ref="E43:E49" si="18">D43+2</f>
        <v>45812</v>
      </c>
      <c r="F43" s="277" t="s">
        <v>380</v>
      </c>
      <c r="G43" s="278"/>
      <c r="H43" s="271" t="s">
        <v>381</v>
      </c>
      <c r="I43" s="185"/>
      <c r="J43" s="186"/>
      <c r="P43" s="182"/>
      <c r="Q43" s="182"/>
      <c r="R43" s="182"/>
    </row>
    <row r="44" spans="1:206" s="14" customFormat="1" ht="15" customHeight="1">
      <c r="A44" s="358"/>
      <c r="B44" s="273" t="s">
        <v>284</v>
      </c>
      <c r="C44" s="186" t="s">
        <v>285</v>
      </c>
      <c r="D44" s="142">
        <f t="shared" ref="D44:D50" si="19">D43+7</f>
        <v>45817</v>
      </c>
      <c r="E44" s="143">
        <f t="shared" si="18"/>
        <v>45819</v>
      </c>
      <c r="F44" s="271" t="s">
        <v>382</v>
      </c>
      <c r="G44" s="143" t="s">
        <v>383</v>
      </c>
      <c r="H44" s="271">
        <v>45822</v>
      </c>
      <c r="I44" s="185">
        <f t="shared" ref="I44:I46" si="20">H44+5</f>
        <v>45827</v>
      </c>
      <c r="J44" s="186">
        <f t="shared" ref="J44:J46" si="21">H44+6</f>
        <v>45828</v>
      </c>
      <c r="P44" s="182"/>
      <c r="Q44" s="182"/>
      <c r="R44" s="182"/>
    </row>
    <row r="45" spans="1:206" s="14" customFormat="1" ht="15" customHeight="1">
      <c r="A45" s="358"/>
      <c r="B45" s="273" t="s">
        <v>286</v>
      </c>
      <c r="C45" s="186" t="s">
        <v>287</v>
      </c>
      <c r="D45" s="142">
        <f t="shared" si="19"/>
        <v>45824</v>
      </c>
      <c r="E45" s="143">
        <f t="shared" si="18"/>
        <v>45826</v>
      </c>
      <c r="F45" s="271" t="s">
        <v>380</v>
      </c>
      <c r="G45" s="143" t="s">
        <v>384</v>
      </c>
      <c r="H45" s="271">
        <f t="shared" ref="H45:H51" si="22">H44+7</f>
        <v>45829</v>
      </c>
      <c r="I45" s="185">
        <f t="shared" si="20"/>
        <v>45834</v>
      </c>
      <c r="J45" s="186">
        <f t="shared" si="21"/>
        <v>45835</v>
      </c>
      <c r="P45" s="182"/>
      <c r="Q45" s="182"/>
      <c r="R45" s="182"/>
    </row>
    <row r="46" spans="1:206" s="14" customFormat="1" ht="15" customHeight="1">
      <c r="A46" s="358"/>
      <c r="B46" s="273" t="s">
        <v>282</v>
      </c>
      <c r="C46" s="186" t="s">
        <v>288</v>
      </c>
      <c r="D46" s="142">
        <f t="shared" si="19"/>
        <v>45831</v>
      </c>
      <c r="E46" s="143">
        <f t="shared" si="18"/>
        <v>45833</v>
      </c>
      <c r="F46" s="271" t="s">
        <v>385</v>
      </c>
      <c r="G46" s="143" t="s">
        <v>386</v>
      </c>
      <c r="H46" s="271">
        <f t="shared" si="22"/>
        <v>45836</v>
      </c>
      <c r="I46" s="185">
        <f t="shared" si="20"/>
        <v>45841</v>
      </c>
      <c r="J46" s="186">
        <f t="shared" si="21"/>
        <v>45842</v>
      </c>
      <c r="P46" s="182"/>
      <c r="Q46" s="182"/>
      <c r="R46" s="182"/>
    </row>
    <row r="47" spans="1:206" s="14" customFormat="1" ht="15" customHeight="1">
      <c r="A47" s="358"/>
      <c r="B47" s="273" t="s">
        <v>284</v>
      </c>
      <c r="C47" s="186" t="s">
        <v>289</v>
      </c>
      <c r="D47" s="142">
        <f t="shared" si="19"/>
        <v>45838</v>
      </c>
      <c r="E47" s="143">
        <f t="shared" si="18"/>
        <v>45840</v>
      </c>
      <c r="F47" s="271" t="s">
        <v>382</v>
      </c>
      <c r="G47" s="143" t="s">
        <v>387</v>
      </c>
      <c r="H47" s="271">
        <f t="shared" si="22"/>
        <v>45843</v>
      </c>
      <c r="I47" s="185">
        <f t="shared" ref="I47:I48" si="23">H47+5</f>
        <v>45848</v>
      </c>
      <c r="J47" s="186">
        <f t="shared" ref="J47:J48" si="24">H47+6</f>
        <v>45849</v>
      </c>
    </row>
    <row r="48" spans="1:206" s="14" customFormat="1" ht="15" customHeight="1">
      <c r="A48" s="358"/>
      <c r="B48" s="273" t="s">
        <v>286</v>
      </c>
      <c r="C48" s="186" t="s">
        <v>290</v>
      </c>
      <c r="D48" s="142">
        <f t="shared" si="19"/>
        <v>45845</v>
      </c>
      <c r="E48" s="143">
        <f t="shared" si="18"/>
        <v>45847</v>
      </c>
      <c r="F48" s="271" t="s">
        <v>380</v>
      </c>
      <c r="G48" s="143" t="s">
        <v>388</v>
      </c>
      <c r="H48" s="271">
        <f t="shared" si="22"/>
        <v>45850</v>
      </c>
      <c r="I48" s="185">
        <f t="shared" si="23"/>
        <v>45855</v>
      </c>
      <c r="J48" s="186">
        <f t="shared" si="24"/>
        <v>45856</v>
      </c>
      <c r="P48" s="182"/>
      <c r="Q48" s="182"/>
      <c r="R48" s="182"/>
    </row>
    <row r="49" spans="1:18" s="14" customFormat="1" ht="15" customHeight="1">
      <c r="A49" s="358"/>
      <c r="B49" s="273" t="s">
        <v>282</v>
      </c>
      <c r="C49" s="186" t="s">
        <v>291</v>
      </c>
      <c r="D49" s="142">
        <f t="shared" si="19"/>
        <v>45852</v>
      </c>
      <c r="E49" s="143">
        <f t="shared" si="18"/>
        <v>45854</v>
      </c>
      <c r="F49" s="271" t="s">
        <v>385</v>
      </c>
      <c r="G49" s="143" t="s">
        <v>389</v>
      </c>
      <c r="H49" s="271">
        <f t="shared" si="22"/>
        <v>45857</v>
      </c>
      <c r="I49" s="185">
        <f t="shared" ref="I49:I50" si="25">H49+5</f>
        <v>45862</v>
      </c>
      <c r="J49" s="186">
        <f t="shared" ref="J49:J50" si="26">H49+6</f>
        <v>45863</v>
      </c>
      <c r="P49" s="182"/>
      <c r="Q49" s="182"/>
      <c r="R49" s="182"/>
    </row>
    <row r="50" spans="1:18" s="14" customFormat="1" ht="15" customHeight="1">
      <c r="A50" s="358"/>
      <c r="B50" s="273" t="s">
        <v>284</v>
      </c>
      <c r="C50" s="186" t="s">
        <v>292</v>
      </c>
      <c r="D50" s="142">
        <f t="shared" si="19"/>
        <v>45859</v>
      </c>
      <c r="E50" s="143">
        <f t="shared" ref="E50" si="27">D50+2</f>
        <v>45861</v>
      </c>
      <c r="F50" s="271" t="s">
        <v>382</v>
      </c>
      <c r="G50" s="143" t="s">
        <v>283</v>
      </c>
      <c r="H50" s="271">
        <f t="shared" si="22"/>
        <v>45864</v>
      </c>
      <c r="I50" s="185">
        <f t="shared" si="25"/>
        <v>45869</v>
      </c>
      <c r="J50" s="186">
        <f t="shared" si="26"/>
        <v>45870</v>
      </c>
      <c r="P50" s="182"/>
      <c r="Q50" s="182"/>
      <c r="R50" s="182"/>
    </row>
    <row r="51" spans="1:18" s="14" customFormat="1" ht="15" customHeight="1" thickBot="1">
      <c r="A51" s="359"/>
      <c r="B51" s="272" t="s">
        <v>286</v>
      </c>
      <c r="C51" s="148" t="s">
        <v>293</v>
      </c>
      <c r="D51" s="147">
        <f>D50+7</f>
        <v>45866</v>
      </c>
      <c r="E51" s="148">
        <f t="shared" ref="E51" si="28">D51+2</f>
        <v>45868</v>
      </c>
      <c r="F51" s="272" t="s">
        <v>380</v>
      </c>
      <c r="G51" s="148" t="s">
        <v>390</v>
      </c>
      <c r="H51" s="272">
        <f t="shared" si="22"/>
        <v>45871</v>
      </c>
      <c r="I51" s="149">
        <f t="shared" ref="I51" si="29">H51+5</f>
        <v>45876</v>
      </c>
      <c r="J51" s="148">
        <f t="shared" ref="J51" si="30">H51+6</f>
        <v>45877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371</v>
      </c>
      <c r="C53" s="127"/>
      <c r="D53" s="127"/>
    </row>
    <row r="54" spans="1:18" s="14" customFormat="1" ht="15" customHeight="1">
      <c r="A54" s="130" t="s">
        <v>264</v>
      </c>
      <c r="B54" s="131" t="s">
        <v>265</v>
      </c>
      <c r="C54" s="132" t="s">
        <v>266</v>
      </c>
      <c r="D54" s="133" t="s">
        <v>267</v>
      </c>
      <c r="E54" s="153" t="s">
        <v>269</v>
      </c>
      <c r="F54" s="375"/>
      <c r="G54" s="376"/>
      <c r="H54" s="187" t="s">
        <v>269</v>
      </c>
      <c r="I54" s="188" t="s">
        <v>372</v>
      </c>
      <c r="J54" s="153" t="s">
        <v>373</v>
      </c>
    </row>
    <row r="55" spans="1:18" s="14" customFormat="1" ht="15" customHeight="1">
      <c r="A55" s="361" t="s">
        <v>272</v>
      </c>
      <c r="B55" s="363"/>
      <c r="C55" s="364"/>
      <c r="D55" s="136" t="s">
        <v>273</v>
      </c>
      <c r="E55" s="139" t="s">
        <v>300</v>
      </c>
      <c r="F55" s="377" t="s">
        <v>374</v>
      </c>
      <c r="G55" s="378"/>
      <c r="H55" s="189" t="s">
        <v>375</v>
      </c>
      <c r="I55" s="190" t="s">
        <v>376</v>
      </c>
      <c r="J55" s="191" t="s">
        <v>377</v>
      </c>
    </row>
    <row r="56" spans="1:18" s="14" customFormat="1" ht="15" customHeight="1">
      <c r="A56" s="362"/>
      <c r="B56" s="365"/>
      <c r="C56" s="366"/>
      <c r="D56" s="140" t="s">
        <v>277</v>
      </c>
      <c r="E56" s="155" t="s">
        <v>279</v>
      </c>
      <c r="F56" s="379"/>
      <c r="G56" s="380"/>
      <c r="H56" s="189" t="s">
        <v>279</v>
      </c>
      <c r="I56" s="192" t="s">
        <v>378</v>
      </c>
      <c r="J56" s="191" t="s">
        <v>379</v>
      </c>
    </row>
    <row r="57" spans="1:18" s="14" customFormat="1" ht="15" customHeight="1">
      <c r="A57" s="358" t="s">
        <v>55</v>
      </c>
      <c r="B57" s="273" t="s">
        <v>307</v>
      </c>
      <c r="C57" s="186" t="s">
        <v>308</v>
      </c>
      <c r="D57" s="142">
        <v>45812</v>
      </c>
      <c r="E57" s="143">
        <f>D57+3</f>
        <v>45815</v>
      </c>
      <c r="F57" s="271" t="s">
        <v>382</v>
      </c>
      <c r="G57" s="143" t="s">
        <v>383</v>
      </c>
      <c r="H57" s="300">
        <v>45822</v>
      </c>
      <c r="I57" s="298">
        <f t="shared" ref="I57:I59" si="31">H57+5</f>
        <v>45827</v>
      </c>
      <c r="J57" s="299">
        <f t="shared" ref="J57:J59" si="32">H57+6</f>
        <v>45828</v>
      </c>
    </row>
    <row r="58" spans="1:18" s="14" customFormat="1" ht="15" customHeight="1">
      <c r="A58" s="358"/>
      <c r="B58" s="273" t="s">
        <v>309</v>
      </c>
      <c r="C58" s="186" t="s">
        <v>308</v>
      </c>
      <c r="D58" s="142">
        <f t="shared" ref="D58:D64" si="33">D57+7</f>
        <v>45819</v>
      </c>
      <c r="E58" s="143">
        <f>D58+3</f>
        <v>45822</v>
      </c>
      <c r="F58" s="271" t="s">
        <v>380</v>
      </c>
      <c r="G58" s="143" t="s">
        <v>384</v>
      </c>
      <c r="H58" s="271">
        <f t="shared" ref="H58:H64" si="34">H57+7</f>
        <v>45829</v>
      </c>
      <c r="I58" s="185">
        <f t="shared" si="31"/>
        <v>45834</v>
      </c>
      <c r="J58" s="186">
        <f t="shared" si="32"/>
        <v>45835</v>
      </c>
    </row>
    <row r="59" spans="1:18" s="14" customFormat="1" ht="15" customHeight="1">
      <c r="A59" s="358"/>
      <c r="B59" s="273" t="s">
        <v>310</v>
      </c>
      <c r="C59" s="186" t="s">
        <v>311</v>
      </c>
      <c r="D59" s="142">
        <f t="shared" si="33"/>
        <v>45826</v>
      </c>
      <c r="E59" s="143">
        <f>D59+3</f>
        <v>45829</v>
      </c>
      <c r="F59" s="271" t="s">
        <v>385</v>
      </c>
      <c r="G59" s="143" t="s">
        <v>386</v>
      </c>
      <c r="H59" s="271">
        <f t="shared" si="34"/>
        <v>45836</v>
      </c>
      <c r="I59" s="185">
        <f t="shared" si="31"/>
        <v>45841</v>
      </c>
      <c r="J59" s="186">
        <f t="shared" si="32"/>
        <v>45842</v>
      </c>
    </row>
    <row r="60" spans="1:18" s="14" customFormat="1" ht="15" customHeight="1">
      <c r="A60" s="358"/>
      <c r="B60" s="273" t="s">
        <v>307</v>
      </c>
      <c r="C60" s="186" t="s">
        <v>312</v>
      </c>
      <c r="D60" s="142">
        <f t="shared" si="33"/>
        <v>45833</v>
      </c>
      <c r="E60" s="143">
        <f t="shared" ref="E60:E64" si="35">D60+3</f>
        <v>45836</v>
      </c>
      <c r="F60" s="271" t="s">
        <v>382</v>
      </c>
      <c r="G60" s="143" t="s">
        <v>387</v>
      </c>
      <c r="H60" s="271">
        <f t="shared" si="34"/>
        <v>45843</v>
      </c>
      <c r="I60" s="185">
        <f t="shared" ref="I60:I64" si="36">H60+5</f>
        <v>45848</v>
      </c>
      <c r="J60" s="186">
        <f t="shared" ref="J60:J64" si="37">H60+6</f>
        <v>45849</v>
      </c>
    </row>
    <row r="61" spans="1:18" s="14" customFormat="1" ht="15" customHeight="1">
      <c r="A61" s="358"/>
      <c r="B61" s="273" t="s">
        <v>309</v>
      </c>
      <c r="C61" s="186" t="s">
        <v>312</v>
      </c>
      <c r="D61" s="142">
        <f t="shared" si="33"/>
        <v>45840</v>
      </c>
      <c r="E61" s="143">
        <f t="shared" si="35"/>
        <v>45843</v>
      </c>
      <c r="F61" s="271" t="s">
        <v>380</v>
      </c>
      <c r="G61" s="143" t="s">
        <v>388</v>
      </c>
      <c r="H61" s="271">
        <f t="shared" si="34"/>
        <v>45850</v>
      </c>
      <c r="I61" s="185">
        <f t="shared" si="36"/>
        <v>45855</v>
      </c>
      <c r="J61" s="186">
        <f t="shared" si="37"/>
        <v>45856</v>
      </c>
    </row>
    <row r="62" spans="1:18" s="14" customFormat="1" ht="15" customHeight="1">
      <c r="A62" s="358"/>
      <c r="B62" s="273" t="s">
        <v>310</v>
      </c>
      <c r="C62" s="186" t="s">
        <v>313</v>
      </c>
      <c r="D62" s="142">
        <f t="shared" si="33"/>
        <v>45847</v>
      </c>
      <c r="E62" s="143">
        <f t="shared" si="35"/>
        <v>45850</v>
      </c>
      <c r="F62" s="271" t="s">
        <v>385</v>
      </c>
      <c r="G62" s="143" t="s">
        <v>389</v>
      </c>
      <c r="H62" s="271">
        <f t="shared" si="34"/>
        <v>45857</v>
      </c>
      <c r="I62" s="185">
        <f t="shared" si="36"/>
        <v>45862</v>
      </c>
      <c r="J62" s="186">
        <f t="shared" si="37"/>
        <v>45863</v>
      </c>
    </row>
    <row r="63" spans="1:18" s="14" customFormat="1" ht="15" customHeight="1">
      <c r="A63" s="358"/>
      <c r="B63" s="273" t="s">
        <v>307</v>
      </c>
      <c r="C63" s="186" t="s">
        <v>314</v>
      </c>
      <c r="D63" s="142">
        <f t="shared" si="33"/>
        <v>45854</v>
      </c>
      <c r="E63" s="143">
        <f t="shared" si="35"/>
        <v>45857</v>
      </c>
      <c r="F63" s="271" t="s">
        <v>382</v>
      </c>
      <c r="G63" s="143" t="s">
        <v>283</v>
      </c>
      <c r="H63" s="271">
        <f t="shared" si="34"/>
        <v>45864</v>
      </c>
      <c r="I63" s="185">
        <f t="shared" si="36"/>
        <v>45869</v>
      </c>
      <c r="J63" s="186">
        <f t="shared" si="37"/>
        <v>45870</v>
      </c>
    </row>
    <row r="64" spans="1:18" s="14" customFormat="1" ht="15" customHeight="1">
      <c r="A64" s="358"/>
      <c r="B64" s="273" t="s">
        <v>309</v>
      </c>
      <c r="C64" s="186" t="s">
        <v>314</v>
      </c>
      <c r="D64" s="142">
        <f t="shared" si="33"/>
        <v>45861</v>
      </c>
      <c r="E64" s="143">
        <f t="shared" si="35"/>
        <v>45864</v>
      </c>
      <c r="F64" s="271" t="s">
        <v>380</v>
      </c>
      <c r="G64" s="143" t="s">
        <v>390</v>
      </c>
      <c r="H64" s="271">
        <f t="shared" si="34"/>
        <v>45871</v>
      </c>
      <c r="I64" s="185">
        <f t="shared" si="36"/>
        <v>45876</v>
      </c>
      <c r="J64" s="186">
        <f t="shared" si="37"/>
        <v>45877</v>
      </c>
    </row>
    <row r="65" spans="1:18" s="183" customFormat="1" ht="15" customHeight="1" thickBot="1">
      <c r="A65" s="359"/>
      <c r="B65" s="272" t="s">
        <v>310</v>
      </c>
      <c r="C65" s="148" t="s">
        <v>315</v>
      </c>
      <c r="D65" s="147">
        <f>D64+7</f>
        <v>45868</v>
      </c>
      <c r="E65" s="148">
        <f>D65+3</f>
        <v>45871</v>
      </c>
      <c r="F65" s="272" t="s">
        <v>385</v>
      </c>
      <c r="G65" s="148" t="s">
        <v>391</v>
      </c>
      <c r="H65" s="272">
        <f t="shared" ref="H65" si="38">H64+7</f>
        <v>45878</v>
      </c>
      <c r="I65" s="149">
        <f t="shared" ref="I65" si="39">H65+5</f>
        <v>45883</v>
      </c>
      <c r="J65" s="148">
        <f t="shared" ref="J65" si="40">H65+6</f>
        <v>45884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392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264</v>
      </c>
      <c r="B68" s="131" t="s">
        <v>265</v>
      </c>
      <c r="C68" s="132" t="s">
        <v>266</v>
      </c>
      <c r="D68" s="133" t="s">
        <v>267</v>
      </c>
      <c r="E68" s="153" t="s">
        <v>321</v>
      </c>
      <c r="F68" s="375"/>
      <c r="G68" s="376"/>
      <c r="H68" s="133" t="s">
        <v>321</v>
      </c>
      <c r="I68" s="188" t="s">
        <v>372</v>
      </c>
      <c r="J68" s="153" t="s">
        <v>373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61" t="s">
        <v>272</v>
      </c>
      <c r="B69" s="363"/>
      <c r="C69" s="364"/>
      <c r="D69" s="136" t="s">
        <v>273</v>
      </c>
      <c r="E69" s="139" t="s">
        <v>276</v>
      </c>
      <c r="F69" s="377" t="s">
        <v>374</v>
      </c>
      <c r="G69" s="378"/>
      <c r="H69" s="195" t="s">
        <v>375</v>
      </c>
      <c r="I69" s="190" t="s">
        <v>393</v>
      </c>
      <c r="J69" s="191" t="s">
        <v>394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62"/>
      <c r="B70" s="365"/>
      <c r="C70" s="366"/>
      <c r="D70" s="140" t="s">
        <v>59</v>
      </c>
      <c r="E70" s="155" t="s">
        <v>327</v>
      </c>
      <c r="F70" s="379"/>
      <c r="G70" s="380"/>
      <c r="H70" s="196" t="s">
        <v>395</v>
      </c>
      <c r="I70" s="192" t="s">
        <v>396</v>
      </c>
      <c r="J70" s="191" t="s">
        <v>397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57" t="s">
        <v>57</v>
      </c>
      <c r="B71" s="142" t="s">
        <v>328</v>
      </c>
      <c r="C71" s="143" t="s">
        <v>291</v>
      </c>
      <c r="D71" s="144">
        <v>45811</v>
      </c>
      <c r="E71" s="143">
        <f t="shared" ref="E71:E77" si="41">D71+8</f>
        <v>45819</v>
      </c>
      <c r="F71" s="142" t="s">
        <v>398</v>
      </c>
      <c r="G71" s="143" t="s">
        <v>399</v>
      </c>
      <c r="H71" s="144">
        <v>45822</v>
      </c>
      <c r="I71" s="185">
        <f t="shared" ref="I71:I79" si="42">H71+2</f>
        <v>45824</v>
      </c>
      <c r="J71" s="186">
        <f t="shared" ref="J71:J79" si="43">H71+3</f>
        <v>45825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58"/>
      <c r="B72" s="142" t="s">
        <v>329</v>
      </c>
      <c r="C72" s="186" t="s">
        <v>330</v>
      </c>
      <c r="D72" s="144">
        <f t="shared" ref="D72:D79" si="44">D71+7</f>
        <v>45818</v>
      </c>
      <c r="E72" s="143">
        <f t="shared" si="41"/>
        <v>45826</v>
      </c>
      <c r="F72" s="142" t="s">
        <v>398</v>
      </c>
      <c r="G72" s="143" t="s">
        <v>400</v>
      </c>
      <c r="H72" s="144">
        <f t="shared" ref="H72:H79" si="45">H71+7</f>
        <v>45829</v>
      </c>
      <c r="I72" s="185">
        <f t="shared" si="42"/>
        <v>45831</v>
      </c>
      <c r="J72" s="186">
        <f t="shared" si="43"/>
        <v>45832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58"/>
      <c r="B73" s="142" t="s">
        <v>328</v>
      </c>
      <c r="C73" s="186" t="s">
        <v>308</v>
      </c>
      <c r="D73" s="144">
        <f t="shared" si="44"/>
        <v>45825</v>
      </c>
      <c r="E73" s="143">
        <f t="shared" si="41"/>
        <v>45833</v>
      </c>
      <c r="F73" s="142" t="s">
        <v>398</v>
      </c>
      <c r="G73" s="143" t="s">
        <v>401</v>
      </c>
      <c r="H73" s="144">
        <f t="shared" si="45"/>
        <v>45836</v>
      </c>
      <c r="I73" s="185">
        <f t="shared" si="42"/>
        <v>45838</v>
      </c>
      <c r="J73" s="186">
        <f t="shared" si="43"/>
        <v>45839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58"/>
      <c r="B74" s="142" t="s">
        <v>329</v>
      </c>
      <c r="C74" s="186" t="s">
        <v>331</v>
      </c>
      <c r="D74" s="144">
        <f t="shared" si="44"/>
        <v>45832</v>
      </c>
      <c r="E74" s="143">
        <f t="shared" si="41"/>
        <v>45840</v>
      </c>
      <c r="F74" s="142" t="s">
        <v>398</v>
      </c>
      <c r="G74" s="143" t="s">
        <v>402</v>
      </c>
      <c r="H74" s="144">
        <f t="shared" si="45"/>
        <v>45843</v>
      </c>
      <c r="I74" s="185">
        <f t="shared" si="42"/>
        <v>45845</v>
      </c>
      <c r="J74" s="186">
        <f t="shared" si="43"/>
        <v>45846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58"/>
      <c r="B75" s="142" t="s">
        <v>328</v>
      </c>
      <c r="C75" s="186" t="s">
        <v>312</v>
      </c>
      <c r="D75" s="144">
        <f t="shared" si="44"/>
        <v>45839</v>
      </c>
      <c r="E75" s="143">
        <f t="shared" si="41"/>
        <v>45847</v>
      </c>
      <c r="F75" s="142" t="s">
        <v>398</v>
      </c>
      <c r="G75" s="143" t="s">
        <v>403</v>
      </c>
      <c r="H75" s="144">
        <f t="shared" si="45"/>
        <v>45850</v>
      </c>
      <c r="I75" s="185">
        <f t="shared" si="42"/>
        <v>45852</v>
      </c>
      <c r="J75" s="186">
        <f t="shared" si="43"/>
        <v>45853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58"/>
      <c r="B76" s="142" t="s">
        <v>329</v>
      </c>
      <c r="C76" s="186" t="s">
        <v>332</v>
      </c>
      <c r="D76" s="144">
        <f t="shared" si="44"/>
        <v>45846</v>
      </c>
      <c r="E76" s="143">
        <f t="shared" si="41"/>
        <v>45854</v>
      </c>
      <c r="F76" s="142" t="s">
        <v>398</v>
      </c>
      <c r="G76" s="143" t="s">
        <v>404</v>
      </c>
      <c r="H76" s="144">
        <f t="shared" si="45"/>
        <v>45857</v>
      </c>
      <c r="I76" s="185">
        <f t="shared" si="42"/>
        <v>45859</v>
      </c>
      <c r="J76" s="186">
        <f t="shared" si="43"/>
        <v>45860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58"/>
      <c r="B77" s="142" t="s">
        <v>328</v>
      </c>
      <c r="C77" s="186" t="s">
        <v>314</v>
      </c>
      <c r="D77" s="144">
        <f t="shared" si="44"/>
        <v>45853</v>
      </c>
      <c r="E77" s="143">
        <f t="shared" si="41"/>
        <v>45861</v>
      </c>
      <c r="F77" s="142" t="s">
        <v>398</v>
      </c>
      <c r="G77" s="143" t="s">
        <v>405</v>
      </c>
      <c r="H77" s="144">
        <f t="shared" si="45"/>
        <v>45864</v>
      </c>
      <c r="I77" s="185">
        <f t="shared" si="42"/>
        <v>45866</v>
      </c>
      <c r="J77" s="186">
        <f t="shared" si="43"/>
        <v>45867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58"/>
      <c r="B78" s="142" t="s">
        <v>329</v>
      </c>
      <c r="C78" s="186" t="s">
        <v>333</v>
      </c>
      <c r="D78" s="144">
        <f t="shared" si="44"/>
        <v>45860</v>
      </c>
      <c r="E78" s="143">
        <f t="shared" ref="E78" si="46">D78+8</f>
        <v>45868</v>
      </c>
      <c r="F78" s="142" t="s">
        <v>398</v>
      </c>
      <c r="G78" s="143" t="s">
        <v>406</v>
      </c>
      <c r="H78" s="144">
        <f t="shared" si="45"/>
        <v>45871</v>
      </c>
      <c r="I78" s="185">
        <f t="shared" si="42"/>
        <v>45873</v>
      </c>
      <c r="J78" s="186">
        <f t="shared" si="43"/>
        <v>45874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59"/>
      <c r="B79" s="147" t="s">
        <v>328</v>
      </c>
      <c r="C79" s="148" t="s">
        <v>311</v>
      </c>
      <c r="D79" s="149">
        <f t="shared" si="44"/>
        <v>45867</v>
      </c>
      <c r="E79" s="148">
        <f t="shared" ref="E79" si="47">D79+8</f>
        <v>45875</v>
      </c>
      <c r="F79" s="147" t="s">
        <v>398</v>
      </c>
      <c r="G79" s="148" t="s">
        <v>407</v>
      </c>
      <c r="H79" s="149">
        <f t="shared" si="45"/>
        <v>45878</v>
      </c>
      <c r="I79" s="149">
        <f t="shared" si="42"/>
        <v>45880</v>
      </c>
      <c r="J79" s="148">
        <f t="shared" si="43"/>
        <v>45881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370</v>
      </c>
      <c r="B82" s="181" t="s">
        <v>408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264</v>
      </c>
      <c r="B83" s="131" t="s">
        <v>265</v>
      </c>
      <c r="C83" s="132" t="s">
        <v>266</v>
      </c>
      <c r="D83" s="133" t="s">
        <v>267</v>
      </c>
      <c r="E83" s="153" t="s">
        <v>321</v>
      </c>
      <c r="F83" s="375"/>
      <c r="G83" s="376"/>
      <c r="H83" s="187" t="s">
        <v>321</v>
      </c>
      <c r="I83" s="188" t="s">
        <v>270</v>
      </c>
      <c r="J83" s="153" t="s">
        <v>271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61" t="s">
        <v>272</v>
      </c>
      <c r="B84" s="363"/>
      <c r="C84" s="364"/>
      <c r="D84" s="136" t="s">
        <v>273</v>
      </c>
      <c r="E84" s="139" t="s">
        <v>276</v>
      </c>
      <c r="F84" s="377" t="s">
        <v>374</v>
      </c>
      <c r="G84" s="378"/>
      <c r="H84" s="189" t="s">
        <v>375</v>
      </c>
      <c r="I84" s="190" t="s">
        <v>377</v>
      </c>
      <c r="J84" s="191" t="s">
        <v>393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62"/>
      <c r="B85" s="365"/>
      <c r="C85" s="366"/>
      <c r="D85" s="140" t="s">
        <v>59</v>
      </c>
      <c r="E85" s="155" t="s">
        <v>327</v>
      </c>
      <c r="F85" s="379"/>
      <c r="G85" s="380"/>
      <c r="H85" s="189" t="s">
        <v>395</v>
      </c>
      <c r="I85" s="192" t="s">
        <v>409</v>
      </c>
      <c r="J85" s="191" t="s">
        <v>410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57" t="s">
        <v>57</v>
      </c>
      <c r="B86" s="142" t="s">
        <v>328</v>
      </c>
      <c r="C86" s="143" t="s">
        <v>291</v>
      </c>
      <c r="D86" s="144">
        <v>45811</v>
      </c>
      <c r="E86" s="143">
        <f t="shared" ref="E86:E94" si="48">D86+8</f>
        <v>45819</v>
      </c>
      <c r="F86" s="142" t="s">
        <v>411</v>
      </c>
      <c r="G86" s="143" t="s">
        <v>412</v>
      </c>
      <c r="H86" s="144">
        <v>45825</v>
      </c>
      <c r="I86" s="185">
        <f t="shared" ref="I86:I88" si="49">H86+2</f>
        <v>45827</v>
      </c>
      <c r="J86" s="186">
        <f t="shared" ref="J86:J88" si="50">H86+3</f>
        <v>45828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58"/>
      <c r="B87" s="142" t="s">
        <v>329</v>
      </c>
      <c r="C87" s="186" t="s">
        <v>330</v>
      </c>
      <c r="D87" s="144">
        <f t="shared" ref="D87:D94" si="51">D86+7</f>
        <v>45818</v>
      </c>
      <c r="E87" s="143">
        <f t="shared" si="48"/>
        <v>45826</v>
      </c>
      <c r="F87" s="142" t="s">
        <v>413</v>
      </c>
      <c r="G87" s="143" t="s">
        <v>414</v>
      </c>
      <c r="H87" s="144">
        <f t="shared" ref="H87:H92" si="52">H86+7</f>
        <v>45832</v>
      </c>
      <c r="I87" s="185">
        <f t="shared" si="49"/>
        <v>45834</v>
      </c>
      <c r="J87" s="186">
        <f t="shared" si="50"/>
        <v>45835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58"/>
      <c r="B88" s="142" t="s">
        <v>328</v>
      </c>
      <c r="C88" s="186" t="s">
        <v>308</v>
      </c>
      <c r="D88" s="144">
        <f t="shared" si="51"/>
        <v>45825</v>
      </c>
      <c r="E88" s="143">
        <f t="shared" si="48"/>
        <v>45833</v>
      </c>
      <c r="F88" s="142" t="s">
        <v>411</v>
      </c>
      <c r="G88" s="143" t="s">
        <v>415</v>
      </c>
      <c r="H88" s="144">
        <f t="shared" si="52"/>
        <v>45839</v>
      </c>
      <c r="I88" s="185">
        <f t="shared" si="49"/>
        <v>45841</v>
      </c>
      <c r="J88" s="186">
        <f t="shared" si="50"/>
        <v>45842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58"/>
      <c r="B89" s="142" t="s">
        <v>329</v>
      </c>
      <c r="C89" s="186" t="s">
        <v>331</v>
      </c>
      <c r="D89" s="144">
        <f t="shared" si="51"/>
        <v>45832</v>
      </c>
      <c r="E89" s="143">
        <f t="shared" si="48"/>
        <v>45840</v>
      </c>
      <c r="F89" s="142" t="s">
        <v>413</v>
      </c>
      <c r="G89" s="143" t="s">
        <v>416</v>
      </c>
      <c r="H89" s="144">
        <f t="shared" si="52"/>
        <v>45846</v>
      </c>
      <c r="I89" s="185">
        <f t="shared" ref="I89:I92" si="53">H89+2</f>
        <v>45848</v>
      </c>
      <c r="J89" s="186">
        <f t="shared" ref="J89:J92" si="54">H89+3</f>
        <v>45849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58"/>
      <c r="B90" s="142" t="s">
        <v>328</v>
      </c>
      <c r="C90" s="186" t="s">
        <v>312</v>
      </c>
      <c r="D90" s="144">
        <f t="shared" si="51"/>
        <v>45839</v>
      </c>
      <c r="E90" s="143">
        <f t="shared" si="48"/>
        <v>45847</v>
      </c>
      <c r="F90" s="142" t="s">
        <v>411</v>
      </c>
      <c r="G90" s="143" t="s">
        <v>417</v>
      </c>
      <c r="H90" s="144">
        <f t="shared" si="52"/>
        <v>45853</v>
      </c>
      <c r="I90" s="185">
        <f t="shared" si="53"/>
        <v>45855</v>
      </c>
      <c r="J90" s="186">
        <f t="shared" si="54"/>
        <v>45856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58"/>
      <c r="B91" s="142" t="s">
        <v>329</v>
      </c>
      <c r="C91" s="186" t="s">
        <v>332</v>
      </c>
      <c r="D91" s="144">
        <f t="shared" si="51"/>
        <v>45846</v>
      </c>
      <c r="E91" s="143">
        <f t="shared" si="48"/>
        <v>45854</v>
      </c>
      <c r="F91" s="142" t="s">
        <v>413</v>
      </c>
      <c r="G91" s="143" t="s">
        <v>418</v>
      </c>
      <c r="H91" s="144">
        <f t="shared" si="52"/>
        <v>45860</v>
      </c>
      <c r="I91" s="185">
        <f t="shared" si="53"/>
        <v>45862</v>
      </c>
      <c r="J91" s="186">
        <f t="shared" si="54"/>
        <v>45863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58"/>
      <c r="B92" s="142" t="s">
        <v>328</v>
      </c>
      <c r="C92" s="186" t="s">
        <v>314</v>
      </c>
      <c r="D92" s="144">
        <f t="shared" si="51"/>
        <v>45853</v>
      </c>
      <c r="E92" s="143">
        <f t="shared" si="48"/>
        <v>45861</v>
      </c>
      <c r="F92" s="142" t="s">
        <v>411</v>
      </c>
      <c r="G92" s="143" t="s">
        <v>419</v>
      </c>
      <c r="H92" s="144">
        <f t="shared" si="52"/>
        <v>45867</v>
      </c>
      <c r="I92" s="185">
        <f t="shared" si="53"/>
        <v>45869</v>
      </c>
      <c r="J92" s="186">
        <f t="shared" si="54"/>
        <v>45870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58"/>
      <c r="B93" s="142" t="s">
        <v>329</v>
      </c>
      <c r="C93" s="186" t="s">
        <v>333</v>
      </c>
      <c r="D93" s="144">
        <f t="shared" si="51"/>
        <v>45860</v>
      </c>
      <c r="E93" s="143">
        <f t="shared" si="48"/>
        <v>45868</v>
      </c>
      <c r="F93" s="142" t="s">
        <v>413</v>
      </c>
      <c r="G93" s="143" t="s">
        <v>420</v>
      </c>
      <c r="H93" s="144">
        <f t="shared" ref="H93:H94" si="55">H92+7</f>
        <v>45874</v>
      </c>
      <c r="I93" s="185">
        <f t="shared" ref="I93:I94" si="56">H93+2</f>
        <v>45876</v>
      </c>
      <c r="J93" s="186">
        <f t="shared" ref="J93:J94" si="57">H93+3</f>
        <v>45877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59"/>
      <c r="B94" s="147" t="s">
        <v>328</v>
      </c>
      <c r="C94" s="148" t="s">
        <v>311</v>
      </c>
      <c r="D94" s="149">
        <f t="shared" si="51"/>
        <v>45867</v>
      </c>
      <c r="E94" s="148">
        <f t="shared" si="48"/>
        <v>45875</v>
      </c>
      <c r="F94" s="147" t="s">
        <v>411</v>
      </c>
      <c r="G94" s="148" t="s">
        <v>421</v>
      </c>
      <c r="H94" s="149">
        <f t="shared" si="55"/>
        <v>45881</v>
      </c>
      <c r="I94" s="149">
        <f t="shared" si="56"/>
        <v>45883</v>
      </c>
      <c r="J94" s="148">
        <f t="shared" si="57"/>
        <v>45884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422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264</v>
      </c>
      <c r="B97" s="131" t="s">
        <v>265</v>
      </c>
      <c r="C97" s="132" t="s">
        <v>266</v>
      </c>
      <c r="D97" s="133" t="s">
        <v>267</v>
      </c>
      <c r="E97" s="153" t="s">
        <v>321</v>
      </c>
      <c r="F97" s="375"/>
      <c r="G97" s="376"/>
      <c r="H97" s="187" t="s">
        <v>321</v>
      </c>
      <c r="I97" s="134" t="s">
        <v>298</v>
      </c>
      <c r="J97" s="153" t="s">
        <v>297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61" t="s">
        <v>272</v>
      </c>
      <c r="B98" s="363"/>
      <c r="C98" s="364"/>
      <c r="D98" s="136" t="s">
        <v>273</v>
      </c>
      <c r="E98" s="139" t="s">
        <v>276</v>
      </c>
      <c r="F98" s="377" t="s">
        <v>374</v>
      </c>
      <c r="G98" s="378"/>
      <c r="H98" s="189" t="s">
        <v>375</v>
      </c>
      <c r="I98" s="190" t="s">
        <v>394</v>
      </c>
      <c r="J98" s="191" t="s">
        <v>423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62"/>
      <c r="B99" s="365"/>
      <c r="C99" s="366"/>
      <c r="D99" s="140" t="s">
        <v>59</v>
      </c>
      <c r="E99" s="155" t="s">
        <v>327</v>
      </c>
      <c r="F99" s="379"/>
      <c r="G99" s="380"/>
      <c r="H99" s="189" t="s">
        <v>327</v>
      </c>
      <c r="I99" s="192" t="s">
        <v>424</v>
      </c>
      <c r="J99" s="191" t="s">
        <v>304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57" t="s">
        <v>57</v>
      </c>
      <c r="B100" s="142" t="s">
        <v>328</v>
      </c>
      <c r="C100" s="143" t="s">
        <v>291</v>
      </c>
      <c r="D100" s="144">
        <v>45811</v>
      </c>
      <c r="E100" s="143">
        <f t="shared" ref="E100:E108" si="58">D100+8</f>
        <v>45819</v>
      </c>
      <c r="F100" s="142" t="s">
        <v>413</v>
      </c>
      <c r="G100" s="143" t="s">
        <v>412</v>
      </c>
      <c r="H100" s="144">
        <v>45823</v>
      </c>
      <c r="I100" s="185">
        <f t="shared" ref="I100:I102" si="59">H100+3</f>
        <v>45826</v>
      </c>
      <c r="J100" s="186">
        <f t="shared" ref="J100:J102" si="60">H100+4</f>
        <v>45827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58"/>
      <c r="B101" s="142" t="s">
        <v>329</v>
      </c>
      <c r="C101" s="186" t="s">
        <v>330</v>
      </c>
      <c r="D101" s="144">
        <f t="shared" ref="D101:D108" si="61">D100+7</f>
        <v>45818</v>
      </c>
      <c r="E101" s="143">
        <f t="shared" si="58"/>
        <v>45826</v>
      </c>
      <c r="F101" s="142" t="s">
        <v>411</v>
      </c>
      <c r="G101" s="143" t="s">
        <v>414</v>
      </c>
      <c r="H101" s="144">
        <f t="shared" ref="H101:H108" si="62">H100+7</f>
        <v>45830</v>
      </c>
      <c r="I101" s="185">
        <f t="shared" si="59"/>
        <v>45833</v>
      </c>
      <c r="J101" s="186">
        <f t="shared" si="60"/>
        <v>45834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58"/>
      <c r="B102" s="142" t="s">
        <v>328</v>
      </c>
      <c r="C102" s="186" t="s">
        <v>308</v>
      </c>
      <c r="D102" s="144">
        <f t="shared" si="61"/>
        <v>45825</v>
      </c>
      <c r="E102" s="143">
        <f t="shared" si="58"/>
        <v>45833</v>
      </c>
      <c r="F102" s="142" t="s">
        <v>413</v>
      </c>
      <c r="G102" s="143" t="s">
        <v>415</v>
      </c>
      <c r="H102" s="144">
        <f t="shared" si="62"/>
        <v>45837</v>
      </c>
      <c r="I102" s="185">
        <f t="shared" si="59"/>
        <v>45840</v>
      </c>
      <c r="J102" s="186">
        <f t="shared" si="60"/>
        <v>45841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58"/>
      <c r="B103" s="142" t="s">
        <v>329</v>
      </c>
      <c r="C103" s="186" t="s">
        <v>331</v>
      </c>
      <c r="D103" s="144">
        <f t="shared" si="61"/>
        <v>45832</v>
      </c>
      <c r="E103" s="143">
        <f t="shared" si="58"/>
        <v>45840</v>
      </c>
      <c r="F103" s="142" t="s">
        <v>411</v>
      </c>
      <c r="G103" s="143" t="s">
        <v>416</v>
      </c>
      <c r="H103" s="144">
        <f t="shared" si="62"/>
        <v>45844</v>
      </c>
      <c r="I103" s="185">
        <f t="shared" ref="I103:I107" si="63">H103+3</f>
        <v>45847</v>
      </c>
      <c r="J103" s="186">
        <f t="shared" ref="J103:J107" si="64">H103+4</f>
        <v>45848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58"/>
      <c r="B104" s="142" t="s">
        <v>328</v>
      </c>
      <c r="C104" s="186" t="s">
        <v>312</v>
      </c>
      <c r="D104" s="144">
        <f t="shared" si="61"/>
        <v>45839</v>
      </c>
      <c r="E104" s="143">
        <f t="shared" si="58"/>
        <v>45847</v>
      </c>
      <c r="F104" s="142" t="s">
        <v>413</v>
      </c>
      <c r="G104" s="143" t="s">
        <v>417</v>
      </c>
      <c r="H104" s="144">
        <f t="shared" si="62"/>
        <v>45851</v>
      </c>
      <c r="I104" s="185">
        <f t="shared" si="63"/>
        <v>45854</v>
      </c>
      <c r="J104" s="186">
        <f t="shared" si="64"/>
        <v>45855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58"/>
      <c r="B105" s="142" t="s">
        <v>329</v>
      </c>
      <c r="C105" s="186" t="s">
        <v>332</v>
      </c>
      <c r="D105" s="144">
        <f t="shared" si="61"/>
        <v>45846</v>
      </c>
      <c r="E105" s="143">
        <f t="shared" si="58"/>
        <v>45854</v>
      </c>
      <c r="F105" s="142" t="s">
        <v>411</v>
      </c>
      <c r="G105" s="143" t="s">
        <v>418</v>
      </c>
      <c r="H105" s="144">
        <f t="shared" si="62"/>
        <v>45858</v>
      </c>
      <c r="I105" s="185">
        <f t="shared" si="63"/>
        <v>45861</v>
      </c>
      <c r="J105" s="186">
        <f t="shared" si="64"/>
        <v>45862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58"/>
      <c r="B106" s="142" t="s">
        <v>328</v>
      </c>
      <c r="C106" s="186" t="s">
        <v>314</v>
      </c>
      <c r="D106" s="144">
        <f t="shared" si="61"/>
        <v>45853</v>
      </c>
      <c r="E106" s="143">
        <f t="shared" si="58"/>
        <v>45861</v>
      </c>
      <c r="F106" s="142" t="s">
        <v>413</v>
      </c>
      <c r="G106" s="143" t="s">
        <v>419</v>
      </c>
      <c r="H106" s="144">
        <f t="shared" si="62"/>
        <v>45865</v>
      </c>
      <c r="I106" s="185">
        <f t="shared" si="63"/>
        <v>45868</v>
      </c>
      <c r="J106" s="186">
        <f t="shared" si="64"/>
        <v>45869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58"/>
      <c r="B107" s="142" t="s">
        <v>329</v>
      </c>
      <c r="C107" s="186" t="s">
        <v>333</v>
      </c>
      <c r="D107" s="144">
        <f t="shared" si="61"/>
        <v>45860</v>
      </c>
      <c r="E107" s="143">
        <f t="shared" si="58"/>
        <v>45868</v>
      </c>
      <c r="F107" s="142" t="s">
        <v>411</v>
      </c>
      <c r="G107" s="143" t="s">
        <v>420</v>
      </c>
      <c r="H107" s="144">
        <f t="shared" si="62"/>
        <v>45872</v>
      </c>
      <c r="I107" s="185">
        <f t="shared" si="63"/>
        <v>45875</v>
      </c>
      <c r="J107" s="186">
        <f t="shared" si="64"/>
        <v>45876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59"/>
      <c r="B108" s="147" t="s">
        <v>328</v>
      </c>
      <c r="C108" s="148" t="s">
        <v>311</v>
      </c>
      <c r="D108" s="149">
        <f t="shared" si="61"/>
        <v>45867</v>
      </c>
      <c r="E108" s="148">
        <f t="shared" si="58"/>
        <v>45875</v>
      </c>
      <c r="F108" s="147" t="s">
        <v>413</v>
      </c>
      <c r="G108" s="148" t="s">
        <v>421</v>
      </c>
      <c r="H108" s="149">
        <f t="shared" si="62"/>
        <v>45879</v>
      </c>
      <c r="I108" s="149">
        <f t="shared" ref="I108" si="65">H108+3</f>
        <v>45882</v>
      </c>
      <c r="J108" s="148">
        <f t="shared" ref="J108" si="66">H108+4</f>
        <v>45883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334</v>
      </c>
      <c r="K111" s="157"/>
      <c r="L111" s="157"/>
      <c r="M111" s="157"/>
    </row>
    <row r="112" spans="1:206" s="156" customFormat="1" ht="15" customHeight="1">
      <c r="A112" s="360" t="s">
        <v>335</v>
      </c>
      <c r="B112" s="360"/>
      <c r="C112" s="360"/>
      <c r="D112" s="360"/>
      <c r="E112" s="360"/>
      <c r="F112" s="360"/>
      <c r="G112" s="360"/>
      <c r="H112" s="360"/>
      <c r="I112" s="158"/>
      <c r="J112" s="159"/>
    </row>
    <row r="113" spans="1:10" s="156" customFormat="1" ht="15" customHeight="1">
      <c r="A113" s="360"/>
      <c r="B113" s="360"/>
      <c r="C113" s="360"/>
      <c r="D113" s="360"/>
      <c r="E113" s="360"/>
      <c r="F113" s="360"/>
      <c r="G113" s="360"/>
      <c r="H113" s="360"/>
      <c r="I113" s="158"/>
      <c r="J113" s="159"/>
    </row>
    <row r="114" spans="1:10" s="156" customFormat="1" ht="15" customHeight="1">
      <c r="A114" s="156" t="s">
        <v>336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337</v>
      </c>
      <c r="B116" s="43"/>
      <c r="C116" s="43"/>
      <c r="D116" s="43"/>
      <c r="E116" s="43"/>
      <c r="F116" s="164" t="s">
        <v>338</v>
      </c>
      <c r="G116" s="162"/>
      <c r="H116" s="162"/>
      <c r="I116" s="162"/>
      <c r="J116" s="163"/>
    </row>
    <row r="117" spans="1:10" s="127" customFormat="1" ht="15" customHeight="1">
      <c r="A117" s="165" t="s">
        <v>339</v>
      </c>
      <c r="B117" s="1"/>
      <c r="C117" s="1"/>
      <c r="D117" s="1"/>
      <c r="E117" s="166"/>
      <c r="F117" s="1" t="s">
        <v>340</v>
      </c>
      <c r="G117" s="162"/>
      <c r="H117" s="162"/>
      <c r="I117" s="162"/>
      <c r="J117" s="163"/>
    </row>
    <row r="118" spans="1:10" s="127" customFormat="1" ht="15" customHeight="1">
      <c r="A118" s="1" t="s">
        <v>341</v>
      </c>
      <c r="B118" s="1"/>
      <c r="C118" s="1"/>
      <c r="D118" s="1"/>
      <c r="E118" s="166"/>
      <c r="F118" s="1" t="s">
        <v>342</v>
      </c>
      <c r="G118" s="162"/>
      <c r="H118" s="162"/>
      <c r="I118" s="162"/>
      <c r="J118" s="163"/>
    </row>
    <row r="119" spans="1:10" s="127" customFormat="1" ht="15" customHeight="1">
      <c r="A119" s="1" t="s">
        <v>343</v>
      </c>
      <c r="B119" s="1"/>
      <c r="C119" s="1"/>
      <c r="D119" s="166"/>
      <c r="E119" s="166"/>
      <c r="F119" s="1" t="s">
        <v>343</v>
      </c>
      <c r="G119" s="162"/>
      <c r="H119" s="162"/>
      <c r="I119" s="162"/>
      <c r="J119" s="163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62"/>
      <c r="J120" s="163"/>
    </row>
    <row r="121" spans="1:10" s="127" customFormat="1" ht="15" customHeight="1">
      <c r="A121" s="164" t="s">
        <v>344</v>
      </c>
      <c r="B121" s="43"/>
      <c r="C121" s="1"/>
      <c r="D121" s="1"/>
      <c r="E121" s="1"/>
      <c r="F121" s="164" t="s">
        <v>344</v>
      </c>
      <c r="G121" s="162"/>
      <c r="H121" s="162"/>
      <c r="I121" s="162"/>
      <c r="J121" s="163"/>
    </row>
    <row r="122" spans="1:10" s="127" customFormat="1" ht="15" customHeight="1">
      <c r="A122" s="1" t="s">
        <v>345</v>
      </c>
      <c r="B122" s="1" t="s">
        <v>346</v>
      </c>
      <c r="C122" s="1"/>
      <c r="D122" s="1"/>
      <c r="E122" s="1"/>
      <c r="F122" s="1" t="s">
        <v>347</v>
      </c>
      <c r="G122" s="1" t="s">
        <v>348</v>
      </c>
      <c r="H122" s="1"/>
      <c r="I122" s="162"/>
      <c r="J122" s="163"/>
    </row>
    <row r="123" spans="1:10" s="127" customFormat="1" ht="15" customHeight="1">
      <c r="A123" s="1" t="s">
        <v>349</v>
      </c>
      <c r="B123" s="1" t="s">
        <v>350</v>
      </c>
      <c r="C123" s="1"/>
      <c r="D123" s="1"/>
      <c r="E123" s="1"/>
      <c r="F123" s="1"/>
      <c r="G123" s="162"/>
      <c r="H123" s="162"/>
      <c r="I123" s="162"/>
      <c r="J123" s="163"/>
    </row>
    <row r="124" spans="1:10" s="127" customFormat="1" ht="15" customHeight="1">
      <c r="A124" s="1" t="s">
        <v>351</v>
      </c>
      <c r="B124" s="1" t="s">
        <v>352</v>
      </c>
      <c r="C124" s="1"/>
      <c r="D124" s="1"/>
      <c r="E124" s="1"/>
      <c r="H124" s="167"/>
      <c r="I124" s="167"/>
      <c r="J124" s="167"/>
    </row>
    <row r="125" spans="1:10" s="127" customFormat="1" ht="15" customHeight="1">
      <c r="A125" s="1"/>
      <c r="B125" s="1"/>
      <c r="C125" s="1"/>
      <c r="D125" s="1"/>
      <c r="E125" s="1"/>
      <c r="G125" s="168"/>
      <c r="H125" s="168"/>
    </row>
    <row r="126" spans="1:10" s="127" customFormat="1" ht="15" customHeight="1">
      <c r="A126" s="164" t="s">
        <v>353</v>
      </c>
      <c r="B126" s="169" t="s">
        <v>109</v>
      </c>
      <c r="C126" s="1"/>
      <c r="D126" s="1"/>
      <c r="E126" s="1"/>
      <c r="F126" s="164" t="s">
        <v>353</v>
      </c>
      <c r="G126" s="169" t="s">
        <v>109</v>
      </c>
      <c r="H126" s="168"/>
    </row>
    <row r="127" spans="1:10" s="127" customFormat="1" ht="15" customHeight="1">
      <c r="A127" s="170" t="s">
        <v>354</v>
      </c>
      <c r="B127" s="1"/>
      <c r="C127" s="1"/>
      <c r="D127" s="1"/>
      <c r="E127" s="1"/>
      <c r="F127" s="1" t="s">
        <v>355</v>
      </c>
      <c r="G127" s="1"/>
      <c r="H127" s="168"/>
    </row>
    <row r="128" spans="1:10" s="127" customFormat="1" ht="15" customHeight="1">
      <c r="A128" s="170" t="s">
        <v>356</v>
      </c>
      <c r="B128" s="169"/>
      <c r="C128" s="1"/>
      <c r="D128" s="1"/>
      <c r="E128" s="1"/>
      <c r="F128" s="1" t="s">
        <v>357</v>
      </c>
      <c r="G128" s="1"/>
      <c r="H128" s="168"/>
      <c r="I128" s="1"/>
      <c r="J128" s="1"/>
    </row>
    <row r="129" spans="1:16" s="127" customFormat="1" ht="15" customHeight="1">
      <c r="A129" s="170" t="s">
        <v>358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  <c r="I130" s="1"/>
      <c r="J130" s="1"/>
    </row>
    <row r="131" spans="1:16" s="127" customFormat="1" ht="15" customHeight="1">
      <c r="A131" s="164" t="s">
        <v>359</v>
      </c>
      <c r="B131" s="169" t="s">
        <v>121</v>
      </c>
      <c r="C131" s="1"/>
      <c r="D131" s="1"/>
      <c r="E131" s="1"/>
      <c r="F131" s="164" t="s">
        <v>359</v>
      </c>
      <c r="G131" s="169" t="s">
        <v>121</v>
      </c>
      <c r="H131" s="1"/>
      <c r="I131" s="1"/>
      <c r="J131" s="1"/>
    </row>
    <row r="132" spans="1:16" s="127" customFormat="1" ht="15" customHeight="1">
      <c r="A132" s="170" t="s">
        <v>360</v>
      </c>
      <c r="B132" s="1"/>
      <c r="C132" s="1"/>
      <c r="D132" s="1"/>
      <c r="E132" s="1"/>
      <c r="F132" s="170" t="s">
        <v>361</v>
      </c>
      <c r="G132" s="1"/>
      <c r="H132" s="1"/>
      <c r="I132" s="1"/>
      <c r="J132" s="1"/>
    </row>
    <row r="133" spans="1:16" s="127" customFormat="1" ht="15" customHeight="1">
      <c r="A133" s="1" t="s">
        <v>362</v>
      </c>
      <c r="B133" s="1"/>
      <c r="C133" s="1"/>
      <c r="D133" s="1"/>
      <c r="E133" s="1"/>
      <c r="H133" s="1"/>
      <c r="I133" s="1"/>
      <c r="J133" s="1"/>
    </row>
    <row r="134" spans="1:16" s="127" customFormat="1" ht="15" customHeight="1">
      <c r="A134" s="170" t="s">
        <v>363</v>
      </c>
      <c r="B134" s="1"/>
      <c r="C134" s="1"/>
      <c r="D134" s="1"/>
      <c r="E134" s="1"/>
      <c r="G134" s="168"/>
      <c r="H134" s="1"/>
      <c r="I134" s="1"/>
      <c r="J134" s="1"/>
    </row>
    <row r="135" spans="1:16" s="127" customFormat="1" ht="15" customHeight="1">
      <c r="C135" s="1"/>
      <c r="D135" s="1"/>
      <c r="E135" s="1"/>
      <c r="G135" s="168"/>
      <c r="H135" s="1"/>
      <c r="I135" s="1"/>
      <c r="J135" s="1"/>
    </row>
    <row r="136" spans="1:16" s="127" customFormat="1" ht="15" customHeight="1">
      <c r="C136" s="1"/>
      <c r="D136" s="1"/>
      <c r="E136" s="1"/>
      <c r="F136" s="164" t="s">
        <v>364</v>
      </c>
      <c r="G136" s="169" t="s">
        <v>158</v>
      </c>
      <c r="H136" s="1"/>
      <c r="I136" s="1"/>
      <c r="J136" s="1"/>
    </row>
    <row r="137" spans="1:16" s="127" customFormat="1" ht="15" customHeight="1">
      <c r="C137" s="1"/>
      <c r="D137" s="1"/>
      <c r="E137" s="1"/>
      <c r="F137" s="1" t="s">
        <v>365</v>
      </c>
      <c r="G137" s="1" t="s">
        <v>366</v>
      </c>
      <c r="H137" s="1"/>
      <c r="I137" s="1"/>
      <c r="J137" s="1"/>
    </row>
    <row r="138" spans="1:16" s="127" customFormat="1" ht="15" customHeight="1">
      <c r="F138" s="1" t="s">
        <v>367</v>
      </c>
      <c r="G138" s="1" t="s">
        <v>368</v>
      </c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H142" s="168"/>
    </row>
    <row r="143" spans="1:16" s="127" customFormat="1" ht="15" customHeight="1">
      <c r="G143" s="168"/>
      <c r="H143" s="168"/>
      <c r="O143" s="9"/>
      <c r="P143" s="9"/>
    </row>
    <row r="144" spans="1:16" ht="15" customHeight="1">
      <c r="O144" s="9"/>
      <c r="P144" s="9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s="127" customFormat="1" ht="15" customHeight="1">
      <c r="G150" s="168"/>
      <c r="H150" s="168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  <row r="152" spans="1:12" ht="15" customHeight="1">
      <c r="A152" s="127"/>
      <c r="B152" s="127"/>
      <c r="C152" s="127"/>
      <c r="D152" s="127"/>
      <c r="E152" s="127"/>
      <c r="F152" s="127"/>
      <c r="G152" s="168"/>
      <c r="H152" s="168"/>
      <c r="I152" s="127"/>
      <c r="J152" s="127"/>
      <c r="K152" s="127"/>
      <c r="L152" s="127"/>
    </row>
  </sheetData>
  <mergeCells count="40"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  <mergeCell ref="B26:C27"/>
    <mergeCell ref="A112:H113"/>
    <mergeCell ref="A86:A94"/>
    <mergeCell ref="F97:G97"/>
    <mergeCell ref="A98:A99"/>
    <mergeCell ref="B98:C99"/>
    <mergeCell ref="F98:G99"/>
    <mergeCell ref="A100:A108"/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</mergeCells>
  <hyperlinks>
    <hyperlink ref="A2" location="MENU!A1" display="BACK TO MENU" xr:uid="{F6C30CB8-F7DE-4128-8A7B-C8EF7E9030C7}"/>
    <hyperlink ref="A119" r:id="rId1" display="http://www.tslines.com/" xr:uid="{F2E60E41-DCB8-4566-AFA9-E98988EC45F2}"/>
    <hyperlink ref="B131" r:id="rId2" xr:uid="{569CC99F-9B7B-4245-AA45-34B42FEF0D0F}"/>
    <hyperlink ref="B126" r:id="rId3" display="mailto:cus.tslhph@tslines.com.vn" xr:uid="{7C4840CD-0C41-4B3E-A3AC-739439158309}"/>
    <hyperlink ref="G126" r:id="rId4" display="mailto:cus.tslhph@tslines.com.vn" xr:uid="{2FAA384C-4EB9-4C88-8839-7D0725DBA775}"/>
    <hyperlink ref="G136" r:id="rId5" xr:uid="{873CF1CC-221A-4128-B321-CBACB86F5593}"/>
    <hyperlink ref="G131" r:id="rId6" xr:uid="{839349E3-AC9A-441F-ADAB-FF80EBC0A4D5}"/>
    <hyperlink ref="F119" r:id="rId7" display="http://www.tslines.com/" xr:uid="{36043289-7712-48EF-809F-0B7CE43C17CB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4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425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370</v>
      </c>
      <c r="B10" s="201" t="s">
        <v>426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61" t="s">
        <v>272</v>
      </c>
      <c r="B12" s="363"/>
      <c r="C12" s="364"/>
      <c r="D12" s="136" t="s">
        <v>273</v>
      </c>
      <c r="E12" s="139" t="s">
        <v>274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2"/>
      <c r="B13" s="365"/>
      <c r="C13" s="366"/>
      <c r="D13" s="140" t="s">
        <v>277</v>
      </c>
      <c r="E13" s="155" t="s">
        <v>278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58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G14" s="14"/>
      <c r="H14" s="14"/>
      <c r="I14" s="14"/>
      <c r="J14" s="14"/>
      <c r="K14" s="14"/>
      <c r="L14" s="14"/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G15" s="14"/>
      <c r="H15" s="14"/>
      <c r="I15" s="14"/>
      <c r="J15" s="14"/>
      <c r="K15" s="14"/>
      <c r="L15" s="14"/>
    </row>
    <row r="16" spans="1:206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G16" s="14"/>
      <c r="H16" s="14"/>
      <c r="I16" s="14"/>
      <c r="J16" s="14"/>
      <c r="K16" s="14"/>
      <c r="L16" s="14"/>
    </row>
    <row r="17" spans="1:12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G17" s="14"/>
      <c r="H17" s="14"/>
      <c r="I17" s="14"/>
      <c r="J17" s="14"/>
      <c r="K17" s="14"/>
      <c r="L17" s="14"/>
    </row>
    <row r="18" spans="1:12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F18" s="14"/>
      <c r="G18" s="14"/>
      <c r="H18" s="14"/>
      <c r="I18" s="14"/>
      <c r="J18" s="14"/>
      <c r="K18" s="14"/>
    </row>
    <row r="19" spans="1:12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F19" s="14"/>
      <c r="G19" s="14"/>
      <c r="H19" s="14"/>
      <c r="I19" s="14"/>
      <c r="J19" s="14"/>
      <c r="K19" s="14"/>
    </row>
    <row r="20" spans="1:12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F20" s="14"/>
      <c r="G20" s="14"/>
      <c r="H20" s="14"/>
      <c r="I20" s="14"/>
      <c r="J20" s="14"/>
      <c r="K20" s="14"/>
    </row>
    <row r="21" spans="1:12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F21" s="14"/>
      <c r="G21" s="14"/>
      <c r="H21" s="14"/>
      <c r="I21" s="14"/>
      <c r="J21" s="14"/>
      <c r="K21" s="14"/>
    </row>
    <row r="22" spans="1:12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264</v>
      </c>
      <c r="B25" s="131" t="s">
        <v>265</v>
      </c>
      <c r="C25" s="132" t="s">
        <v>266</v>
      </c>
      <c r="D25" s="133" t="s">
        <v>267</v>
      </c>
      <c r="E25" s="153" t="s">
        <v>268</v>
      </c>
      <c r="F25" s="14"/>
      <c r="G25" s="14"/>
      <c r="H25" s="14"/>
      <c r="I25" s="14"/>
      <c r="J25" s="14"/>
      <c r="K25" s="14"/>
    </row>
    <row r="26" spans="1:12" ht="15" customHeight="1">
      <c r="A26" s="361" t="s">
        <v>272</v>
      </c>
      <c r="B26" s="363"/>
      <c r="C26" s="364"/>
      <c r="D26" s="136" t="s">
        <v>273</v>
      </c>
      <c r="E26" s="139" t="s">
        <v>300</v>
      </c>
      <c r="F26" s="14"/>
      <c r="G26" s="14"/>
      <c r="H26" s="14"/>
      <c r="I26" s="14"/>
      <c r="J26" s="14"/>
      <c r="K26" s="14"/>
    </row>
    <row r="27" spans="1:12" ht="15" customHeight="1">
      <c r="A27" s="362"/>
      <c r="B27" s="365"/>
      <c r="C27" s="366"/>
      <c r="D27" s="140" t="s">
        <v>277</v>
      </c>
      <c r="E27" s="155" t="s">
        <v>278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58" t="s">
        <v>55</v>
      </c>
      <c r="B28" s="273" t="s">
        <v>307</v>
      </c>
      <c r="C28" s="186" t="s">
        <v>308</v>
      </c>
      <c r="D28" s="142">
        <v>45812</v>
      </c>
      <c r="E28" s="143">
        <f t="shared" ref="E28:E36" si="2">D28+3</f>
        <v>45815</v>
      </c>
    </row>
    <row r="29" spans="1:12" ht="15" customHeight="1">
      <c r="A29" s="358"/>
      <c r="B29" s="273" t="s">
        <v>309</v>
      </c>
      <c r="C29" s="186" t="s">
        <v>308</v>
      </c>
      <c r="D29" s="142">
        <f t="shared" ref="D29:D35" si="3">D28+7</f>
        <v>45819</v>
      </c>
      <c r="E29" s="143">
        <f t="shared" si="2"/>
        <v>45822</v>
      </c>
      <c r="F29" s="14"/>
      <c r="G29" s="14"/>
      <c r="H29" s="14"/>
      <c r="I29" s="14"/>
      <c r="J29" s="14"/>
      <c r="K29" s="14"/>
    </row>
    <row r="30" spans="1:12" ht="15" customHeight="1">
      <c r="A30" s="358"/>
      <c r="B30" s="273" t="s">
        <v>310</v>
      </c>
      <c r="C30" s="186" t="s">
        <v>311</v>
      </c>
      <c r="D30" s="142">
        <f t="shared" si="3"/>
        <v>45826</v>
      </c>
      <c r="E30" s="143">
        <f t="shared" si="2"/>
        <v>45829</v>
      </c>
      <c r="F30" s="14"/>
      <c r="G30" s="14"/>
      <c r="H30" s="14"/>
      <c r="I30" s="14"/>
      <c r="J30" s="14"/>
      <c r="K30" s="14"/>
    </row>
    <row r="31" spans="1:12" ht="15" customHeight="1">
      <c r="A31" s="358"/>
      <c r="B31" s="273" t="s">
        <v>307</v>
      </c>
      <c r="C31" s="186" t="s">
        <v>312</v>
      </c>
      <c r="D31" s="142">
        <f t="shared" si="3"/>
        <v>45833</v>
      </c>
      <c r="E31" s="143">
        <f t="shared" si="2"/>
        <v>45836</v>
      </c>
      <c r="F31" s="14"/>
      <c r="G31" s="14"/>
      <c r="H31" s="14"/>
      <c r="I31" s="14"/>
      <c r="J31" s="14"/>
      <c r="K31" s="14"/>
    </row>
    <row r="32" spans="1:12" ht="15" customHeight="1">
      <c r="A32" s="358"/>
      <c r="B32" s="273" t="s">
        <v>309</v>
      </c>
      <c r="C32" s="186" t="s">
        <v>312</v>
      </c>
      <c r="D32" s="142">
        <f t="shared" si="3"/>
        <v>45840</v>
      </c>
      <c r="E32" s="143">
        <f t="shared" si="2"/>
        <v>45843</v>
      </c>
      <c r="F32" s="14"/>
      <c r="G32" s="14"/>
      <c r="H32" s="14"/>
      <c r="I32" s="14"/>
      <c r="J32" s="14"/>
      <c r="K32" s="14"/>
    </row>
    <row r="33" spans="1:206" ht="15" customHeight="1">
      <c r="A33" s="358"/>
      <c r="B33" s="273" t="s">
        <v>310</v>
      </c>
      <c r="C33" s="186" t="s">
        <v>313</v>
      </c>
      <c r="D33" s="142">
        <f t="shared" si="3"/>
        <v>45847</v>
      </c>
      <c r="E33" s="143">
        <f t="shared" si="2"/>
        <v>45850</v>
      </c>
      <c r="F33" s="14"/>
      <c r="G33" s="14"/>
      <c r="H33" s="14"/>
      <c r="I33" s="14"/>
      <c r="J33" s="14"/>
      <c r="K33" s="14"/>
    </row>
    <row r="34" spans="1:206" ht="15" customHeight="1">
      <c r="A34" s="358"/>
      <c r="B34" s="273" t="s">
        <v>307</v>
      </c>
      <c r="C34" s="186" t="s">
        <v>314</v>
      </c>
      <c r="D34" s="142">
        <f t="shared" si="3"/>
        <v>45854</v>
      </c>
      <c r="E34" s="143">
        <f t="shared" si="2"/>
        <v>45857</v>
      </c>
      <c r="F34" s="14"/>
      <c r="G34" s="14"/>
      <c r="H34" s="14"/>
      <c r="I34" s="14"/>
      <c r="J34" s="14"/>
      <c r="K34" s="14"/>
    </row>
    <row r="35" spans="1:206" ht="15" customHeight="1">
      <c r="A35" s="358"/>
      <c r="B35" s="273" t="s">
        <v>309</v>
      </c>
      <c r="C35" s="186" t="s">
        <v>314</v>
      </c>
      <c r="D35" s="142">
        <f t="shared" si="3"/>
        <v>45861</v>
      </c>
      <c r="E35" s="143">
        <f t="shared" si="2"/>
        <v>45864</v>
      </c>
      <c r="F35" s="14"/>
      <c r="G35" s="14"/>
      <c r="H35" s="14"/>
      <c r="I35" s="14"/>
      <c r="J35" s="14"/>
      <c r="K35" s="14"/>
    </row>
    <row r="36" spans="1:206" ht="15" customHeight="1" thickBot="1">
      <c r="A36" s="359"/>
      <c r="B36" s="272" t="s">
        <v>310</v>
      </c>
      <c r="C36" s="148" t="s">
        <v>315</v>
      </c>
      <c r="D36" s="147">
        <f>D35+7</f>
        <v>45868</v>
      </c>
      <c r="E36" s="148">
        <f t="shared" si="2"/>
        <v>45871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264</v>
      </c>
      <c r="B39" s="131" t="s">
        <v>265</v>
      </c>
      <c r="C39" s="132" t="s">
        <v>266</v>
      </c>
      <c r="D39" s="133" t="s">
        <v>267</v>
      </c>
      <c r="E39" s="153" t="s">
        <v>319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61" t="s">
        <v>272</v>
      </c>
      <c r="B40" s="363"/>
      <c r="C40" s="364"/>
      <c r="D40" s="136" t="s">
        <v>273</v>
      </c>
      <c r="E40" s="139" t="s">
        <v>300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62"/>
      <c r="B41" s="365"/>
      <c r="C41" s="366"/>
      <c r="D41" s="140" t="s">
        <v>59</v>
      </c>
      <c r="E41" s="155" t="s">
        <v>325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57" t="s">
        <v>57</v>
      </c>
      <c r="B42" s="142" t="s">
        <v>328</v>
      </c>
      <c r="C42" s="143" t="s">
        <v>291</v>
      </c>
      <c r="D42" s="144">
        <v>45811</v>
      </c>
      <c r="E42" s="186">
        <f t="shared" ref="E42:E49" si="4">D42+3</f>
        <v>45814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58"/>
      <c r="B43" s="142" t="s">
        <v>329</v>
      </c>
      <c r="C43" s="186" t="s">
        <v>330</v>
      </c>
      <c r="D43" s="144">
        <f t="shared" ref="D43:D50" si="5">D42+7</f>
        <v>45818</v>
      </c>
      <c r="E43" s="186">
        <f t="shared" si="4"/>
        <v>45821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58"/>
      <c r="B44" s="142" t="s">
        <v>328</v>
      </c>
      <c r="C44" s="186" t="s">
        <v>308</v>
      </c>
      <c r="D44" s="144">
        <f t="shared" si="5"/>
        <v>45825</v>
      </c>
      <c r="E44" s="186">
        <f t="shared" si="4"/>
        <v>45828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58"/>
      <c r="B45" s="142" t="s">
        <v>329</v>
      </c>
      <c r="C45" s="186" t="s">
        <v>331</v>
      </c>
      <c r="D45" s="144">
        <f t="shared" si="5"/>
        <v>45832</v>
      </c>
      <c r="E45" s="186">
        <f t="shared" si="4"/>
        <v>45835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58"/>
      <c r="B46" s="142" t="s">
        <v>328</v>
      </c>
      <c r="C46" s="186" t="s">
        <v>312</v>
      </c>
      <c r="D46" s="144">
        <f t="shared" si="5"/>
        <v>45839</v>
      </c>
      <c r="E46" s="186">
        <f t="shared" si="4"/>
        <v>45842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58"/>
      <c r="B47" s="142" t="s">
        <v>329</v>
      </c>
      <c r="C47" s="186" t="s">
        <v>332</v>
      </c>
      <c r="D47" s="144">
        <f t="shared" si="5"/>
        <v>45846</v>
      </c>
      <c r="E47" s="186">
        <f t="shared" si="4"/>
        <v>45849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58"/>
      <c r="B48" s="142" t="s">
        <v>328</v>
      </c>
      <c r="C48" s="186" t="s">
        <v>314</v>
      </c>
      <c r="D48" s="144">
        <f t="shared" si="5"/>
        <v>45853</v>
      </c>
      <c r="E48" s="186">
        <f t="shared" si="4"/>
        <v>45856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329</v>
      </c>
      <c r="C49" s="186" t="s">
        <v>333</v>
      </c>
      <c r="D49" s="144">
        <f t="shared" si="5"/>
        <v>45860</v>
      </c>
      <c r="E49" s="186">
        <f t="shared" si="4"/>
        <v>45863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59"/>
      <c r="B50" s="147" t="s">
        <v>328</v>
      </c>
      <c r="C50" s="148" t="s">
        <v>311</v>
      </c>
      <c r="D50" s="149">
        <f t="shared" si="5"/>
        <v>45867</v>
      </c>
      <c r="E50" s="148">
        <f>D50+3</f>
        <v>45870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334</v>
      </c>
      <c r="K53" s="157"/>
      <c r="L53" s="157"/>
      <c r="M53" s="157"/>
    </row>
    <row r="54" spans="1:206" s="156" customFormat="1" ht="15" customHeight="1">
      <c r="A54" s="360" t="s">
        <v>335</v>
      </c>
      <c r="B54" s="360"/>
      <c r="C54" s="360"/>
      <c r="D54" s="360"/>
      <c r="E54" s="360"/>
      <c r="F54" s="360"/>
      <c r="G54" s="360"/>
      <c r="H54" s="360"/>
      <c r="I54" s="158"/>
      <c r="J54" s="159"/>
    </row>
    <row r="55" spans="1:206" s="156" customFormat="1" ht="15" customHeight="1">
      <c r="A55" s="360"/>
      <c r="B55" s="360"/>
      <c r="C55" s="360"/>
      <c r="D55" s="360"/>
      <c r="E55" s="360"/>
      <c r="F55" s="360"/>
      <c r="G55" s="360"/>
      <c r="H55" s="360"/>
      <c r="I55" s="158"/>
      <c r="J55" s="159"/>
    </row>
    <row r="56" spans="1:206" s="156" customFormat="1" ht="15" customHeight="1">
      <c r="A56" s="156" t="s">
        <v>336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337</v>
      </c>
      <c r="B58" s="43"/>
      <c r="C58" s="43"/>
      <c r="D58" s="43"/>
      <c r="E58" s="43"/>
      <c r="F58" s="164" t="s">
        <v>338</v>
      </c>
      <c r="G58" s="162"/>
      <c r="H58" s="162"/>
      <c r="I58" s="162"/>
      <c r="J58" s="163"/>
    </row>
    <row r="59" spans="1:206" s="127" customFormat="1" ht="15" customHeight="1">
      <c r="A59" s="165" t="s">
        <v>339</v>
      </c>
      <c r="B59" s="1"/>
      <c r="C59" s="1"/>
      <c r="D59" s="1"/>
      <c r="E59" s="166"/>
      <c r="F59" s="1" t="s">
        <v>340</v>
      </c>
      <c r="G59" s="162"/>
      <c r="H59" s="162"/>
      <c r="I59" s="162"/>
      <c r="J59" s="163"/>
    </row>
    <row r="60" spans="1:206" s="127" customFormat="1" ht="15" customHeight="1">
      <c r="A60" s="1" t="s">
        <v>341</v>
      </c>
      <c r="B60" s="1"/>
      <c r="C60" s="1"/>
      <c r="D60" s="1"/>
      <c r="E60" s="166"/>
      <c r="F60" s="1" t="s">
        <v>342</v>
      </c>
      <c r="G60" s="162"/>
      <c r="H60" s="162"/>
      <c r="I60" s="162"/>
      <c r="J60" s="163"/>
    </row>
    <row r="61" spans="1:206" s="127" customFormat="1" ht="15" customHeight="1">
      <c r="A61" s="1" t="s">
        <v>343</v>
      </c>
      <c r="B61" s="1"/>
      <c r="C61" s="1"/>
      <c r="D61" s="166"/>
      <c r="E61" s="166"/>
      <c r="F61" s="1" t="s">
        <v>343</v>
      </c>
      <c r="G61" s="162"/>
      <c r="H61" s="162"/>
      <c r="I61" s="162"/>
      <c r="J61" s="163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62"/>
      <c r="J62" s="163"/>
    </row>
    <row r="63" spans="1:206" s="127" customFormat="1" ht="15" customHeight="1">
      <c r="A63" s="164" t="s">
        <v>344</v>
      </c>
      <c r="B63" s="43"/>
      <c r="C63" s="1"/>
      <c r="D63" s="1"/>
      <c r="E63" s="1"/>
      <c r="F63" s="164" t="s">
        <v>344</v>
      </c>
      <c r="G63" s="162"/>
      <c r="H63" s="162"/>
      <c r="I63" s="162"/>
      <c r="J63" s="163"/>
    </row>
    <row r="64" spans="1:206" s="127" customFormat="1" ht="15" customHeight="1">
      <c r="A64" s="1" t="s">
        <v>345</v>
      </c>
      <c r="B64" s="1" t="s">
        <v>346</v>
      </c>
      <c r="C64" s="1"/>
      <c r="D64" s="1"/>
      <c r="E64" s="1"/>
      <c r="F64" s="1" t="s">
        <v>347</v>
      </c>
      <c r="G64" s="1" t="s">
        <v>348</v>
      </c>
      <c r="H64" s="1"/>
      <c r="I64" s="162"/>
      <c r="J64" s="163"/>
    </row>
    <row r="65" spans="1:10" s="127" customFormat="1" ht="15" customHeight="1">
      <c r="A65" s="1" t="s">
        <v>349</v>
      </c>
      <c r="B65" s="1" t="s">
        <v>350</v>
      </c>
      <c r="C65" s="1"/>
      <c r="D65" s="1"/>
      <c r="E65" s="1"/>
      <c r="F65" s="1"/>
      <c r="G65" s="162"/>
      <c r="H65" s="162"/>
      <c r="I65" s="162"/>
      <c r="J65" s="163"/>
    </row>
    <row r="66" spans="1:10" s="127" customFormat="1" ht="15" customHeight="1">
      <c r="A66" s="1" t="s">
        <v>351</v>
      </c>
      <c r="B66" s="1" t="s">
        <v>352</v>
      </c>
      <c r="C66" s="1"/>
      <c r="D66" s="1"/>
      <c r="E66" s="1"/>
      <c r="H66" s="167"/>
      <c r="I66" s="167"/>
      <c r="J66" s="167"/>
    </row>
    <row r="67" spans="1:10" s="127" customFormat="1" ht="15" customHeight="1">
      <c r="A67" s="1"/>
      <c r="B67" s="1"/>
      <c r="C67" s="1"/>
      <c r="D67" s="1"/>
      <c r="E67" s="1"/>
      <c r="G67" s="168"/>
      <c r="H67" s="168"/>
    </row>
    <row r="68" spans="1:10" s="127" customFormat="1" ht="15" customHeight="1">
      <c r="A68" s="164" t="s">
        <v>353</v>
      </c>
      <c r="B68" s="169" t="s">
        <v>109</v>
      </c>
      <c r="C68" s="1"/>
      <c r="D68" s="1"/>
      <c r="E68" s="1"/>
      <c r="F68" s="164" t="s">
        <v>353</v>
      </c>
      <c r="G68" s="169" t="s">
        <v>109</v>
      </c>
      <c r="H68" s="168"/>
    </row>
    <row r="69" spans="1:10" s="127" customFormat="1" ht="15" customHeight="1">
      <c r="A69" s="170" t="s">
        <v>354</v>
      </c>
      <c r="B69" s="1"/>
      <c r="C69" s="1"/>
      <c r="D69" s="1"/>
      <c r="E69" s="1"/>
      <c r="F69" s="1" t="s">
        <v>355</v>
      </c>
      <c r="G69" s="1"/>
      <c r="H69" s="168"/>
    </row>
    <row r="70" spans="1:10" s="127" customFormat="1" ht="15" customHeight="1">
      <c r="A70" s="170" t="s">
        <v>356</v>
      </c>
      <c r="B70" s="169"/>
      <c r="C70" s="1"/>
      <c r="D70" s="1"/>
      <c r="E70" s="1"/>
      <c r="F70" s="1" t="s">
        <v>357</v>
      </c>
      <c r="G70" s="1"/>
      <c r="H70" s="168"/>
      <c r="I70" s="1"/>
      <c r="J70" s="1"/>
    </row>
    <row r="71" spans="1:10" s="127" customFormat="1" ht="15" customHeight="1">
      <c r="A71" s="170" t="s">
        <v>358</v>
      </c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70"/>
      <c r="B72" s="169"/>
      <c r="C72" s="1"/>
      <c r="D72" s="1"/>
      <c r="E72" s="1"/>
      <c r="G72" s="168"/>
      <c r="H72" s="1"/>
      <c r="I72" s="1"/>
      <c r="J72" s="1"/>
    </row>
    <row r="73" spans="1:10" s="127" customFormat="1" ht="15" customHeight="1">
      <c r="A73" s="164" t="s">
        <v>359</v>
      </c>
      <c r="B73" s="169" t="s">
        <v>121</v>
      </c>
      <c r="C73" s="1"/>
      <c r="D73" s="1"/>
      <c r="E73" s="1"/>
      <c r="F73" s="164" t="s">
        <v>359</v>
      </c>
      <c r="G73" s="169" t="s">
        <v>121</v>
      </c>
      <c r="H73" s="1"/>
      <c r="I73" s="1"/>
      <c r="J73" s="1"/>
    </row>
    <row r="74" spans="1:10" s="127" customFormat="1" ht="15" customHeight="1">
      <c r="A74" s="170" t="s">
        <v>360</v>
      </c>
      <c r="B74" s="1"/>
      <c r="C74" s="1"/>
      <c r="D74" s="1"/>
      <c r="E74" s="1"/>
      <c r="F74" s="170" t="s">
        <v>361</v>
      </c>
      <c r="G74" s="1"/>
      <c r="H74" s="1"/>
      <c r="I74" s="1"/>
      <c r="J74" s="1"/>
    </row>
    <row r="75" spans="1:10" s="127" customFormat="1" ht="15" customHeight="1">
      <c r="A75" s="1" t="s">
        <v>362</v>
      </c>
      <c r="B75" s="1"/>
      <c r="C75" s="1"/>
      <c r="D75" s="1"/>
      <c r="E75" s="1"/>
      <c r="H75" s="1"/>
      <c r="I75" s="1"/>
      <c r="J75" s="1"/>
    </row>
    <row r="76" spans="1:10" s="127" customFormat="1" ht="15" customHeight="1">
      <c r="A76" s="170" t="s">
        <v>363</v>
      </c>
      <c r="B76" s="1"/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G77" s="168"/>
      <c r="H77" s="1"/>
      <c r="I77" s="1"/>
      <c r="J77" s="1"/>
    </row>
    <row r="78" spans="1:10" s="127" customFormat="1" ht="15" customHeight="1">
      <c r="C78" s="1"/>
      <c r="D78" s="1"/>
      <c r="E78" s="1"/>
      <c r="F78" s="164" t="s">
        <v>364</v>
      </c>
      <c r="G78" s="169" t="s">
        <v>158</v>
      </c>
      <c r="H78" s="1"/>
      <c r="I78" s="1"/>
      <c r="J78" s="1"/>
    </row>
    <row r="79" spans="1:10" s="127" customFormat="1" ht="15" customHeight="1">
      <c r="C79" s="1"/>
      <c r="D79" s="1"/>
      <c r="E79" s="1"/>
      <c r="F79" s="1" t="s">
        <v>365</v>
      </c>
      <c r="G79" s="1" t="s">
        <v>366</v>
      </c>
      <c r="H79" s="1"/>
      <c r="I79" s="1"/>
      <c r="J79" s="1"/>
    </row>
    <row r="80" spans="1:10" s="127" customFormat="1" ht="15" customHeight="1">
      <c r="F80" s="1" t="s">
        <v>367</v>
      </c>
      <c r="G80" s="1" t="s">
        <v>368</v>
      </c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H84" s="168"/>
    </row>
    <row r="85" spans="1:16" s="127" customFormat="1" ht="15" customHeight="1">
      <c r="G85" s="168"/>
      <c r="H85" s="168"/>
      <c r="O85" s="9"/>
      <c r="P85" s="9"/>
    </row>
    <row r="86" spans="1:16" ht="15" customHeight="1">
      <c r="O86" s="9"/>
      <c r="P86" s="9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s="127" customFormat="1" ht="15" customHeight="1">
      <c r="G91" s="168"/>
      <c r="H91" s="168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  <row r="94" spans="1:16" ht="15" customHeight="1">
      <c r="A94" s="127"/>
      <c r="B94" s="127"/>
      <c r="C94" s="127"/>
      <c r="D94" s="127"/>
      <c r="E94" s="127"/>
      <c r="F94" s="127"/>
      <c r="G94" s="168"/>
      <c r="H94" s="168"/>
      <c r="I94" s="127"/>
      <c r="J94" s="127"/>
      <c r="K94" s="127"/>
      <c r="L94" s="127"/>
    </row>
  </sheetData>
  <mergeCells count="17"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0792B6F6-0E45-4F47-90D6-664503051ACB}"/>
    <hyperlink ref="A61" r:id="rId1" display="http://www.tslines.com/" xr:uid="{643407B9-5EC7-47FF-88B9-C9726FEC27C6}"/>
    <hyperlink ref="F61" r:id="rId2" display="http://www.tslines.com/" xr:uid="{AB2B6826-3440-4B39-B958-5FDCFA7E25EC}"/>
    <hyperlink ref="G73" r:id="rId3" xr:uid="{165F3A45-0F30-4DEE-A991-4C1A76F60F82}"/>
    <hyperlink ref="G78" r:id="rId4" xr:uid="{BEB832CC-C103-4341-918B-CBE335656A30}"/>
    <hyperlink ref="B73" r:id="rId5" xr:uid="{34DAEC47-E52B-4BBE-B045-A428519A7344}"/>
    <hyperlink ref="G68" r:id="rId6" display="mailto:cus.tslhph@tslines.com.vn" xr:uid="{FB4A53EF-AEE3-4F94-A28F-E6227F7E6ECC}"/>
    <hyperlink ref="B68" r:id="rId7" display="mailto:cus.tslhph@tslines.com.vn" xr:uid="{5D56F4CD-B137-4CAA-97E1-4A131F531B7E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7"/>
  <sheetViews>
    <sheetView tabSelected="1" topLeftCell="A72" zoomScaleNormal="100" workbookViewId="0">
      <selection activeCell="A80" sqref="A80:I91"/>
    </sheetView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427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370</v>
      </c>
      <c r="B10" s="201" t="s">
        <v>428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1"/>
      <c r="G11" s="1"/>
      <c r="H11" s="1"/>
      <c r="I11" s="1"/>
    </row>
    <row r="12" spans="1:206" s="14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1"/>
      <c r="G12" s="1"/>
      <c r="H12" s="1"/>
      <c r="I12" s="1"/>
      <c r="J12" s="208"/>
      <c r="K12" s="208"/>
    </row>
    <row r="13" spans="1:206" ht="15" customHeight="1">
      <c r="A13" s="381"/>
      <c r="B13" s="365"/>
      <c r="C13" s="366"/>
      <c r="D13" s="140" t="s">
        <v>277</v>
      </c>
      <c r="E13" s="209" t="s">
        <v>279</v>
      </c>
      <c r="G13" s="1"/>
      <c r="J13" s="208"/>
      <c r="K13" s="208"/>
    </row>
    <row r="14" spans="1:206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G14" s="1"/>
      <c r="M14" s="166"/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1">D14+7</f>
        <v>45817</v>
      </c>
      <c r="E15" s="143">
        <f t="shared" si="0"/>
        <v>45819</v>
      </c>
      <c r="G15" s="1"/>
      <c r="M15" s="166"/>
    </row>
    <row r="16" spans="1:206" ht="15" customHeight="1">
      <c r="A16" s="358"/>
      <c r="B16" s="273" t="s">
        <v>286</v>
      </c>
      <c r="C16" s="186" t="s">
        <v>287</v>
      </c>
      <c r="D16" s="142">
        <f t="shared" si="1"/>
        <v>45824</v>
      </c>
      <c r="E16" s="143">
        <f t="shared" si="0"/>
        <v>45826</v>
      </c>
      <c r="G16" s="1"/>
      <c r="M16" s="166"/>
    </row>
    <row r="17" spans="1:13" ht="15" customHeight="1">
      <c r="A17" s="358"/>
      <c r="B17" s="273" t="s">
        <v>282</v>
      </c>
      <c r="C17" s="186" t="s">
        <v>288</v>
      </c>
      <c r="D17" s="142">
        <f t="shared" si="1"/>
        <v>45831</v>
      </c>
      <c r="E17" s="143">
        <f t="shared" si="0"/>
        <v>45833</v>
      </c>
      <c r="G17" s="1"/>
      <c r="M17" s="166"/>
    </row>
    <row r="18" spans="1:13" ht="15" customHeight="1">
      <c r="A18" s="358"/>
      <c r="B18" s="273" t="s">
        <v>284</v>
      </c>
      <c r="C18" s="186" t="s">
        <v>289</v>
      </c>
      <c r="D18" s="142">
        <f t="shared" si="1"/>
        <v>45838</v>
      </c>
      <c r="E18" s="143">
        <f t="shared" si="0"/>
        <v>45840</v>
      </c>
      <c r="G18" s="1"/>
      <c r="M18" s="166"/>
    </row>
    <row r="19" spans="1:13" ht="15" customHeight="1">
      <c r="A19" s="358"/>
      <c r="B19" s="273" t="s">
        <v>286</v>
      </c>
      <c r="C19" s="186" t="s">
        <v>290</v>
      </c>
      <c r="D19" s="142">
        <f t="shared" si="1"/>
        <v>45845</v>
      </c>
      <c r="E19" s="143">
        <f t="shared" si="0"/>
        <v>45847</v>
      </c>
      <c r="G19" s="1"/>
      <c r="M19" s="166"/>
    </row>
    <row r="20" spans="1:13" ht="15" customHeight="1">
      <c r="A20" s="358"/>
      <c r="B20" s="273" t="s">
        <v>282</v>
      </c>
      <c r="C20" s="186" t="s">
        <v>291</v>
      </c>
      <c r="D20" s="142">
        <f t="shared" si="1"/>
        <v>45852</v>
      </c>
      <c r="E20" s="143">
        <f t="shared" si="0"/>
        <v>45854</v>
      </c>
      <c r="G20" s="1"/>
      <c r="M20" s="166"/>
    </row>
    <row r="21" spans="1:13" ht="15" customHeight="1">
      <c r="A21" s="358"/>
      <c r="B21" s="273" t="s">
        <v>284</v>
      </c>
      <c r="C21" s="186" t="s">
        <v>292</v>
      </c>
      <c r="D21" s="142">
        <f t="shared" si="1"/>
        <v>45859</v>
      </c>
      <c r="E21" s="143">
        <f t="shared" si="0"/>
        <v>45861</v>
      </c>
      <c r="G21" s="1"/>
      <c r="M21" s="166"/>
    </row>
    <row r="22" spans="1:13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34" t="s">
        <v>296</v>
      </c>
      <c r="F24" s="135" t="s">
        <v>269</v>
      </c>
      <c r="G24" s="1"/>
    </row>
    <row r="25" spans="1:13" s="14" customFormat="1" ht="15" customHeight="1">
      <c r="A25" s="361" t="s">
        <v>272</v>
      </c>
      <c r="B25" s="363"/>
      <c r="C25" s="364"/>
      <c r="D25" s="136" t="s">
        <v>273</v>
      </c>
      <c r="E25" s="137" t="s">
        <v>274</v>
      </c>
      <c r="F25" s="297" t="s">
        <v>300</v>
      </c>
      <c r="G25" s="1"/>
    </row>
    <row r="26" spans="1:13" s="14" customFormat="1" ht="15" customHeight="1">
      <c r="A26" s="362"/>
      <c r="B26" s="365"/>
      <c r="C26" s="366"/>
      <c r="D26" s="140" t="s">
        <v>277</v>
      </c>
      <c r="E26" s="141" t="s">
        <v>303</v>
      </c>
      <c r="F26" s="291" t="s">
        <v>279</v>
      </c>
      <c r="G26" s="1"/>
    </row>
    <row r="27" spans="1:13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4">
        <f t="shared" ref="E27" si="2">D27+2</f>
        <v>45814</v>
      </c>
      <c r="F27" s="143">
        <f t="shared" ref="F27" si="3">D27+3</f>
        <v>45815</v>
      </c>
      <c r="G27" s="1"/>
    </row>
    <row r="28" spans="1:13" s="14" customFormat="1" ht="15" customHeight="1">
      <c r="A28" s="358"/>
      <c r="B28" s="273" t="s">
        <v>309</v>
      </c>
      <c r="C28" s="186" t="s">
        <v>308</v>
      </c>
      <c r="D28" s="142">
        <f t="shared" ref="D28:D34" si="4">D27+7</f>
        <v>45819</v>
      </c>
      <c r="E28" s="144">
        <f t="shared" ref="E28:E35" si="5">D28+2</f>
        <v>45821</v>
      </c>
      <c r="F28" s="143">
        <f t="shared" ref="F28:F35" si="6">D28+3</f>
        <v>45822</v>
      </c>
      <c r="G28" s="1"/>
    </row>
    <row r="29" spans="1:13" s="14" customFormat="1" ht="15" customHeight="1">
      <c r="A29" s="358"/>
      <c r="B29" s="273" t="s">
        <v>310</v>
      </c>
      <c r="C29" s="186" t="s">
        <v>311</v>
      </c>
      <c r="D29" s="142">
        <f t="shared" si="4"/>
        <v>45826</v>
      </c>
      <c r="E29" s="144">
        <f t="shared" si="5"/>
        <v>45828</v>
      </c>
      <c r="F29" s="143">
        <f t="shared" si="6"/>
        <v>45829</v>
      </c>
      <c r="G29" s="1"/>
    </row>
    <row r="30" spans="1:13" s="14" customFormat="1" ht="15" customHeight="1">
      <c r="A30" s="358"/>
      <c r="B30" s="273" t="s">
        <v>307</v>
      </c>
      <c r="C30" s="186" t="s">
        <v>312</v>
      </c>
      <c r="D30" s="142">
        <f t="shared" si="4"/>
        <v>45833</v>
      </c>
      <c r="E30" s="144">
        <f t="shared" ref="E30:E33" si="7">D30+2</f>
        <v>45835</v>
      </c>
      <c r="F30" s="143">
        <f t="shared" si="6"/>
        <v>45836</v>
      </c>
      <c r="G30" s="1"/>
    </row>
    <row r="31" spans="1:13" s="14" customFormat="1" ht="15" customHeight="1">
      <c r="A31" s="358"/>
      <c r="B31" s="273" t="s">
        <v>309</v>
      </c>
      <c r="C31" s="186" t="s">
        <v>312</v>
      </c>
      <c r="D31" s="142">
        <f t="shared" si="4"/>
        <v>45840</v>
      </c>
      <c r="E31" s="144">
        <f t="shared" ref="E31:E32" si="8">D31+2</f>
        <v>45842</v>
      </c>
      <c r="F31" s="143">
        <f t="shared" ref="F31:F32" si="9">D31+3</f>
        <v>45843</v>
      </c>
      <c r="G31" s="1"/>
    </row>
    <row r="32" spans="1:13" s="14" customFormat="1" ht="15" customHeight="1">
      <c r="A32" s="358"/>
      <c r="B32" s="273" t="s">
        <v>310</v>
      </c>
      <c r="C32" s="186" t="s">
        <v>313</v>
      </c>
      <c r="D32" s="142">
        <f t="shared" si="4"/>
        <v>45847</v>
      </c>
      <c r="E32" s="144">
        <f t="shared" si="8"/>
        <v>45849</v>
      </c>
      <c r="F32" s="143">
        <f t="shared" si="9"/>
        <v>45850</v>
      </c>
      <c r="G32" s="1"/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4"/>
        <v>45854</v>
      </c>
      <c r="E33" s="144">
        <f t="shared" si="7"/>
        <v>45856</v>
      </c>
      <c r="F33" s="143">
        <f t="shared" si="6"/>
        <v>45857</v>
      </c>
      <c r="G33" s="1"/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4"/>
        <v>45861</v>
      </c>
      <c r="E34" s="144">
        <f t="shared" si="5"/>
        <v>45863</v>
      </c>
      <c r="F34" s="143">
        <f t="shared" si="6"/>
        <v>45864</v>
      </c>
      <c r="G34" s="1"/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9">
        <f t="shared" si="5"/>
        <v>45870</v>
      </c>
      <c r="F35" s="148">
        <f t="shared" si="6"/>
        <v>45871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370</v>
      </c>
      <c r="B38" s="129" t="s">
        <v>429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264</v>
      </c>
      <c r="B39" s="131" t="s">
        <v>265</v>
      </c>
      <c r="C39" s="132" t="s">
        <v>266</v>
      </c>
      <c r="D39" s="133" t="s">
        <v>267</v>
      </c>
      <c r="E39" s="151" t="s">
        <v>318</v>
      </c>
      <c r="F39" s="151" t="s">
        <v>320</v>
      </c>
      <c r="G39" s="153" t="s">
        <v>321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61" t="s">
        <v>272</v>
      </c>
      <c r="B40" s="363"/>
      <c r="C40" s="364"/>
      <c r="D40" s="136" t="s">
        <v>273</v>
      </c>
      <c r="E40" s="138" t="s">
        <v>322</v>
      </c>
      <c r="F40" s="138" t="s">
        <v>323</v>
      </c>
      <c r="G40" s="139" t="s">
        <v>276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62"/>
      <c r="B41" s="365"/>
      <c r="C41" s="366"/>
      <c r="D41" s="140" t="s">
        <v>59</v>
      </c>
      <c r="E41" s="152" t="s">
        <v>324</v>
      </c>
      <c r="F41" s="152" t="s">
        <v>326</v>
      </c>
      <c r="G41" s="155" t="s">
        <v>327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57" t="s">
        <v>57</v>
      </c>
      <c r="B42" s="142" t="s">
        <v>328</v>
      </c>
      <c r="C42" s="143" t="s">
        <v>291</v>
      </c>
      <c r="D42" s="144">
        <v>45811</v>
      </c>
      <c r="E42" s="144">
        <f t="shared" ref="E42:E43" si="10">D42+1</f>
        <v>45812</v>
      </c>
      <c r="F42" s="144">
        <f t="shared" ref="F42:F43" si="11">D42+6</f>
        <v>45817</v>
      </c>
      <c r="G42" s="143">
        <f t="shared" ref="G42:G43" si="12">D42+8</f>
        <v>45819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58"/>
      <c r="B43" s="142" t="s">
        <v>329</v>
      </c>
      <c r="C43" s="186" t="s">
        <v>330</v>
      </c>
      <c r="D43" s="144">
        <f t="shared" ref="D43:D50" si="13">D42+7</f>
        <v>45818</v>
      </c>
      <c r="E43" s="144">
        <f t="shared" si="10"/>
        <v>45819</v>
      </c>
      <c r="F43" s="144">
        <f t="shared" si="11"/>
        <v>45824</v>
      </c>
      <c r="G43" s="143">
        <f t="shared" si="12"/>
        <v>45826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58"/>
      <c r="B44" s="142" t="s">
        <v>328</v>
      </c>
      <c r="C44" s="186" t="s">
        <v>308</v>
      </c>
      <c r="D44" s="144">
        <f t="shared" si="13"/>
        <v>45825</v>
      </c>
      <c r="E44" s="144">
        <f t="shared" ref="E44:E50" si="14">D44+1</f>
        <v>45826</v>
      </c>
      <c r="F44" s="144">
        <f t="shared" ref="F44" si="15">D44+6</f>
        <v>45831</v>
      </c>
      <c r="G44" s="143">
        <f t="shared" ref="G44" si="16">D44+8</f>
        <v>45833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58"/>
      <c r="B45" s="142" t="s">
        <v>329</v>
      </c>
      <c r="C45" s="186" t="s">
        <v>331</v>
      </c>
      <c r="D45" s="144">
        <f t="shared" si="13"/>
        <v>45832</v>
      </c>
      <c r="E45" s="144">
        <f t="shared" ref="E45:E47" si="17">D45+1</f>
        <v>45833</v>
      </c>
      <c r="F45" s="144">
        <f t="shared" ref="F45:F47" si="18">D45+6</f>
        <v>45838</v>
      </c>
      <c r="G45" s="143">
        <f t="shared" ref="G45:G47" si="19">D45+8</f>
        <v>45840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58"/>
      <c r="B46" s="142" t="s">
        <v>328</v>
      </c>
      <c r="C46" s="186" t="s">
        <v>312</v>
      </c>
      <c r="D46" s="144">
        <f t="shared" si="13"/>
        <v>45839</v>
      </c>
      <c r="E46" s="144">
        <f t="shared" si="17"/>
        <v>45840</v>
      </c>
      <c r="F46" s="144" t="s">
        <v>430</v>
      </c>
      <c r="G46" s="143">
        <f t="shared" si="19"/>
        <v>45847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58"/>
      <c r="B47" s="142" t="s">
        <v>329</v>
      </c>
      <c r="C47" s="186" t="s">
        <v>332</v>
      </c>
      <c r="D47" s="144">
        <f t="shared" si="13"/>
        <v>45846</v>
      </c>
      <c r="E47" s="144">
        <f t="shared" si="17"/>
        <v>45847</v>
      </c>
      <c r="F47" s="144">
        <f t="shared" si="18"/>
        <v>45852</v>
      </c>
      <c r="G47" s="143">
        <f t="shared" si="19"/>
        <v>45854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58"/>
      <c r="B48" s="142" t="s">
        <v>328</v>
      </c>
      <c r="C48" s="186" t="s">
        <v>314</v>
      </c>
      <c r="D48" s="144">
        <f t="shared" si="13"/>
        <v>45853</v>
      </c>
      <c r="E48" s="144">
        <f t="shared" si="14"/>
        <v>45854</v>
      </c>
      <c r="F48" s="144">
        <f t="shared" ref="F48:F49" si="20">D48+6</f>
        <v>45859</v>
      </c>
      <c r="G48" s="143">
        <f t="shared" ref="G48:G49" si="21">D48+8</f>
        <v>45861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58"/>
      <c r="B49" s="142" t="s">
        <v>329</v>
      </c>
      <c r="C49" s="186" t="s">
        <v>333</v>
      </c>
      <c r="D49" s="144">
        <f t="shared" si="13"/>
        <v>45860</v>
      </c>
      <c r="E49" s="144">
        <f t="shared" si="14"/>
        <v>45861</v>
      </c>
      <c r="F49" s="144">
        <f t="shared" si="20"/>
        <v>45866</v>
      </c>
      <c r="G49" s="143">
        <f t="shared" si="21"/>
        <v>45868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59"/>
      <c r="B50" s="147" t="s">
        <v>328</v>
      </c>
      <c r="C50" s="148" t="s">
        <v>311</v>
      </c>
      <c r="D50" s="149">
        <f t="shared" si="13"/>
        <v>45867</v>
      </c>
      <c r="E50" s="149">
        <f t="shared" si="14"/>
        <v>45868</v>
      </c>
      <c r="F50" s="149">
        <f t="shared" ref="F50" si="22">D50+6</f>
        <v>45873</v>
      </c>
      <c r="G50" s="148">
        <f t="shared" ref="G50" si="23">D50+8</f>
        <v>45875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431</v>
      </c>
      <c r="B53" s="201" t="s">
        <v>432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264</v>
      </c>
      <c r="B54" s="131" t="s">
        <v>265</v>
      </c>
      <c r="C54" s="132" t="s">
        <v>266</v>
      </c>
      <c r="D54" s="133" t="s">
        <v>267</v>
      </c>
      <c r="E54" s="153" t="s">
        <v>268</v>
      </c>
      <c r="F54" s="385"/>
      <c r="G54" s="386"/>
      <c r="H54" s="133" t="s">
        <v>319</v>
      </c>
      <c r="I54" s="153" t="s">
        <v>433</v>
      </c>
    </row>
    <row r="55" spans="1:206" s="14" customFormat="1" ht="15" customHeight="1">
      <c r="A55" s="381" t="s">
        <v>272</v>
      </c>
      <c r="B55" s="363"/>
      <c r="C55" s="364"/>
      <c r="D55" s="136" t="s">
        <v>273</v>
      </c>
      <c r="E55" s="139" t="s">
        <v>274</v>
      </c>
      <c r="F55" s="383" t="s">
        <v>374</v>
      </c>
      <c r="G55" s="384"/>
      <c r="H55" s="195" t="s">
        <v>375</v>
      </c>
      <c r="I55" s="139" t="s">
        <v>434</v>
      </c>
      <c r="J55" s="208"/>
      <c r="K55" s="208"/>
      <c r="L55" s="208"/>
    </row>
    <row r="56" spans="1:206" ht="24" customHeight="1">
      <c r="A56" s="381"/>
      <c r="B56" s="365"/>
      <c r="C56" s="366"/>
      <c r="D56" s="140" t="s">
        <v>277</v>
      </c>
      <c r="E56" s="155" t="s">
        <v>278</v>
      </c>
      <c r="F56" s="383"/>
      <c r="G56" s="384"/>
      <c r="H56" s="211" t="s">
        <v>278</v>
      </c>
      <c r="I56" s="212" t="s">
        <v>435</v>
      </c>
      <c r="J56" s="208"/>
      <c r="K56" s="208"/>
      <c r="L56" s="208"/>
    </row>
    <row r="57" spans="1:206" ht="15" customHeight="1">
      <c r="A57" s="357" t="s">
        <v>49</v>
      </c>
      <c r="B57" s="273" t="s">
        <v>282</v>
      </c>
      <c r="C57" s="186" t="s">
        <v>283</v>
      </c>
      <c r="D57" s="142">
        <v>45810</v>
      </c>
      <c r="E57" s="143">
        <f t="shared" ref="E57:E65" si="24">D57+2</f>
        <v>45812</v>
      </c>
      <c r="F57" s="142" t="s">
        <v>436</v>
      </c>
      <c r="G57" s="143" t="s">
        <v>437</v>
      </c>
      <c r="H57" s="144">
        <v>45817</v>
      </c>
      <c r="I57" s="186">
        <f t="shared" ref="I57:I59" si="25">H57+1</f>
        <v>45818</v>
      </c>
      <c r="J57" s="208"/>
      <c r="K57" s="208"/>
      <c r="L57" s="208"/>
    </row>
    <row r="58" spans="1:206" ht="15" customHeight="1">
      <c r="A58" s="358"/>
      <c r="B58" s="273" t="s">
        <v>284</v>
      </c>
      <c r="C58" s="186" t="s">
        <v>285</v>
      </c>
      <c r="D58" s="142">
        <f t="shared" ref="D58:D64" si="26">D57+7</f>
        <v>45817</v>
      </c>
      <c r="E58" s="143">
        <f t="shared" si="24"/>
        <v>45819</v>
      </c>
      <c r="F58" s="142" t="s">
        <v>438</v>
      </c>
      <c r="G58" s="143" t="s">
        <v>439</v>
      </c>
      <c r="H58" s="144">
        <f t="shared" ref="H58:H65" si="27">H57+7</f>
        <v>45824</v>
      </c>
      <c r="I58" s="186">
        <f t="shared" si="25"/>
        <v>45825</v>
      </c>
      <c r="J58" s="208"/>
      <c r="K58" s="208"/>
      <c r="L58" s="208"/>
    </row>
    <row r="59" spans="1:206" ht="15" customHeight="1">
      <c r="A59" s="358"/>
      <c r="B59" s="273" t="s">
        <v>286</v>
      </c>
      <c r="C59" s="186" t="s">
        <v>287</v>
      </c>
      <c r="D59" s="142">
        <f t="shared" si="26"/>
        <v>45824</v>
      </c>
      <c r="E59" s="143">
        <f t="shared" si="24"/>
        <v>45826</v>
      </c>
      <c r="F59" s="142" t="s">
        <v>440</v>
      </c>
      <c r="G59" s="143" t="s">
        <v>441</v>
      </c>
      <c r="H59" s="144">
        <f t="shared" si="27"/>
        <v>45831</v>
      </c>
      <c r="I59" s="186">
        <f t="shared" si="25"/>
        <v>45832</v>
      </c>
      <c r="J59" s="208"/>
      <c r="K59" s="208"/>
      <c r="L59" s="208"/>
    </row>
    <row r="60" spans="1:206" ht="15" customHeight="1">
      <c r="A60" s="358"/>
      <c r="B60" s="273" t="s">
        <v>282</v>
      </c>
      <c r="C60" s="186" t="s">
        <v>288</v>
      </c>
      <c r="D60" s="142">
        <f t="shared" si="26"/>
        <v>45831</v>
      </c>
      <c r="E60" s="143">
        <f t="shared" si="24"/>
        <v>45833</v>
      </c>
      <c r="F60" s="142" t="s">
        <v>436</v>
      </c>
      <c r="G60" s="143" t="s">
        <v>441</v>
      </c>
      <c r="H60" s="144">
        <f t="shared" si="27"/>
        <v>45838</v>
      </c>
      <c r="I60" s="186">
        <f t="shared" ref="I60:I65" si="28">H60+1</f>
        <v>45839</v>
      </c>
      <c r="J60" s="208"/>
      <c r="K60" s="208"/>
      <c r="L60" s="208"/>
    </row>
    <row r="61" spans="1:206" ht="15" customHeight="1">
      <c r="A61" s="358"/>
      <c r="B61" s="273" t="s">
        <v>284</v>
      </c>
      <c r="C61" s="186" t="s">
        <v>289</v>
      </c>
      <c r="D61" s="142">
        <f t="shared" si="26"/>
        <v>45838</v>
      </c>
      <c r="E61" s="143">
        <f t="shared" si="24"/>
        <v>45840</v>
      </c>
      <c r="F61" s="142" t="s">
        <v>438</v>
      </c>
      <c r="G61" s="143" t="s">
        <v>387</v>
      </c>
      <c r="H61" s="144">
        <f t="shared" si="27"/>
        <v>45845</v>
      </c>
      <c r="I61" s="186">
        <f t="shared" ref="I61:I64" si="29">H61+1</f>
        <v>45846</v>
      </c>
      <c r="J61" s="208"/>
      <c r="K61" s="208"/>
      <c r="L61" s="208"/>
    </row>
    <row r="62" spans="1:206" ht="15" customHeight="1">
      <c r="A62" s="358"/>
      <c r="B62" s="273" t="s">
        <v>286</v>
      </c>
      <c r="C62" s="186" t="s">
        <v>290</v>
      </c>
      <c r="D62" s="142">
        <f t="shared" si="26"/>
        <v>45845</v>
      </c>
      <c r="E62" s="143">
        <f t="shared" si="24"/>
        <v>45847</v>
      </c>
      <c r="F62" s="142" t="s">
        <v>440</v>
      </c>
      <c r="G62" s="143" t="s">
        <v>442</v>
      </c>
      <c r="H62" s="144">
        <f t="shared" si="27"/>
        <v>45852</v>
      </c>
      <c r="I62" s="186">
        <f t="shared" si="29"/>
        <v>45853</v>
      </c>
      <c r="J62" s="208"/>
      <c r="K62" s="208"/>
      <c r="L62" s="208"/>
    </row>
    <row r="63" spans="1:206" ht="15" customHeight="1">
      <c r="A63" s="358"/>
      <c r="B63" s="273" t="s">
        <v>282</v>
      </c>
      <c r="C63" s="186" t="s">
        <v>291</v>
      </c>
      <c r="D63" s="142">
        <f t="shared" si="26"/>
        <v>45852</v>
      </c>
      <c r="E63" s="143">
        <f t="shared" si="24"/>
        <v>45854</v>
      </c>
      <c r="F63" s="142" t="s">
        <v>436</v>
      </c>
      <c r="G63" s="143" t="s">
        <v>442</v>
      </c>
      <c r="H63" s="144">
        <f t="shared" si="27"/>
        <v>45859</v>
      </c>
      <c r="I63" s="186">
        <f t="shared" si="29"/>
        <v>45860</v>
      </c>
      <c r="J63" s="208"/>
      <c r="K63" s="208"/>
      <c r="L63" s="208"/>
    </row>
    <row r="64" spans="1:206" ht="15" customHeight="1">
      <c r="A64" s="358"/>
      <c r="B64" s="273" t="s">
        <v>284</v>
      </c>
      <c r="C64" s="186" t="s">
        <v>292</v>
      </c>
      <c r="D64" s="142">
        <f t="shared" si="26"/>
        <v>45859</v>
      </c>
      <c r="E64" s="143">
        <f t="shared" si="24"/>
        <v>45861</v>
      </c>
      <c r="F64" s="142" t="s">
        <v>438</v>
      </c>
      <c r="G64" s="143" t="s">
        <v>283</v>
      </c>
      <c r="H64" s="144">
        <f t="shared" si="27"/>
        <v>45866</v>
      </c>
      <c r="I64" s="186">
        <f t="shared" si="29"/>
        <v>45867</v>
      </c>
      <c r="J64" s="208"/>
      <c r="K64" s="287"/>
      <c r="L64" s="208"/>
    </row>
    <row r="65" spans="1:13" ht="15" customHeight="1" thickBot="1">
      <c r="A65" s="359"/>
      <c r="B65" s="272" t="s">
        <v>286</v>
      </c>
      <c r="C65" s="148" t="s">
        <v>293</v>
      </c>
      <c r="D65" s="147">
        <f>D64+7</f>
        <v>45866</v>
      </c>
      <c r="E65" s="148">
        <f t="shared" si="24"/>
        <v>45868</v>
      </c>
      <c r="F65" s="147" t="s">
        <v>440</v>
      </c>
      <c r="G65" s="148" t="s">
        <v>443</v>
      </c>
      <c r="H65" s="149">
        <f t="shared" si="27"/>
        <v>45873</v>
      </c>
      <c r="I65" s="148">
        <f t="shared" si="28"/>
        <v>45874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302"/>
      <c r="H66" s="210"/>
      <c r="I66" s="210"/>
      <c r="J66" s="210"/>
      <c r="K66" s="208"/>
      <c r="L66" s="207"/>
      <c r="M66" s="166"/>
    </row>
    <row r="67" spans="1:13" ht="15" customHeight="1">
      <c r="A67" s="130" t="s">
        <v>264</v>
      </c>
      <c r="B67" s="131" t="s">
        <v>265</v>
      </c>
      <c r="C67" s="132" t="s">
        <v>266</v>
      </c>
      <c r="D67" s="133" t="s">
        <v>267</v>
      </c>
      <c r="E67" s="153" t="s">
        <v>268</v>
      </c>
      <c r="F67" s="385"/>
      <c r="G67" s="386"/>
      <c r="H67" s="133" t="s">
        <v>319</v>
      </c>
      <c r="I67" s="153" t="s">
        <v>433</v>
      </c>
      <c r="J67" s="14"/>
      <c r="K67" s="14"/>
    </row>
    <row r="68" spans="1:13" ht="15" customHeight="1">
      <c r="A68" s="361" t="s">
        <v>272</v>
      </c>
      <c r="B68" s="363"/>
      <c r="C68" s="364"/>
      <c r="D68" s="136" t="s">
        <v>273</v>
      </c>
      <c r="E68" s="139" t="s">
        <v>300</v>
      </c>
      <c r="F68" s="383" t="s">
        <v>374</v>
      </c>
      <c r="G68" s="384"/>
      <c r="H68" s="195" t="s">
        <v>375</v>
      </c>
      <c r="I68" s="139" t="s">
        <v>444</v>
      </c>
      <c r="J68" s="14"/>
      <c r="K68" s="14"/>
    </row>
    <row r="69" spans="1:13" ht="15" customHeight="1">
      <c r="A69" s="362"/>
      <c r="B69" s="365"/>
      <c r="C69" s="366"/>
      <c r="D69" s="140" t="s">
        <v>277</v>
      </c>
      <c r="E69" s="155" t="s">
        <v>278</v>
      </c>
      <c r="F69" s="383"/>
      <c r="G69" s="384"/>
      <c r="H69" s="211" t="s">
        <v>278</v>
      </c>
      <c r="I69" s="212" t="s">
        <v>435</v>
      </c>
      <c r="J69" s="14"/>
      <c r="K69" s="14"/>
    </row>
    <row r="70" spans="1:13" s="14" customFormat="1" ht="15" customHeight="1">
      <c r="A70" s="358" t="s">
        <v>55</v>
      </c>
      <c r="B70" s="273" t="s">
        <v>307</v>
      </c>
      <c r="C70" s="186" t="s">
        <v>308</v>
      </c>
      <c r="D70" s="142">
        <v>45812</v>
      </c>
      <c r="E70" s="143">
        <f t="shared" ref="E70:E78" si="30">D70+3</f>
        <v>45815</v>
      </c>
      <c r="F70" s="142" t="s">
        <v>436</v>
      </c>
      <c r="G70" s="143" t="s">
        <v>437</v>
      </c>
      <c r="H70" s="144">
        <v>45817</v>
      </c>
      <c r="I70" s="186">
        <f t="shared" ref="I70:I78" si="31">H70+1</f>
        <v>45818</v>
      </c>
    </row>
    <row r="71" spans="1:13" ht="15" customHeight="1">
      <c r="A71" s="358"/>
      <c r="B71" s="273" t="s">
        <v>309</v>
      </c>
      <c r="C71" s="186" t="s">
        <v>308</v>
      </c>
      <c r="D71" s="142">
        <f t="shared" ref="D71:D77" si="32">D70+7</f>
        <v>45819</v>
      </c>
      <c r="E71" s="143">
        <f t="shared" si="30"/>
        <v>45822</v>
      </c>
      <c r="F71" s="142" t="s">
        <v>438</v>
      </c>
      <c r="G71" s="143" t="s">
        <v>439</v>
      </c>
      <c r="H71" s="144">
        <f t="shared" ref="H71:H78" si="33">H70+7</f>
        <v>45824</v>
      </c>
      <c r="I71" s="186">
        <f t="shared" si="31"/>
        <v>45825</v>
      </c>
      <c r="J71" s="14"/>
      <c r="K71" s="14"/>
    </row>
    <row r="72" spans="1:13" ht="15" customHeight="1">
      <c r="A72" s="358"/>
      <c r="B72" s="273" t="s">
        <v>310</v>
      </c>
      <c r="C72" s="186" t="s">
        <v>311</v>
      </c>
      <c r="D72" s="142">
        <f t="shared" si="32"/>
        <v>45826</v>
      </c>
      <c r="E72" s="143">
        <f t="shared" si="30"/>
        <v>45829</v>
      </c>
      <c r="F72" s="142" t="s">
        <v>440</v>
      </c>
      <c r="G72" s="143" t="s">
        <v>441</v>
      </c>
      <c r="H72" s="144">
        <f t="shared" si="33"/>
        <v>45831</v>
      </c>
      <c r="I72" s="186">
        <f t="shared" si="31"/>
        <v>45832</v>
      </c>
      <c r="J72" s="14"/>
      <c r="K72" s="14"/>
    </row>
    <row r="73" spans="1:13" ht="15" customHeight="1">
      <c r="A73" s="358"/>
      <c r="B73" s="273" t="s">
        <v>307</v>
      </c>
      <c r="C73" s="186" t="s">
        <v>312</v>
      </c>
      <c r="D73" s="142">
        <f t="shared" si="32"/>
        <v>45833</v>
      </c>
      <c r="E73" s="143">
        <f t="shared" si="30"/>
        <v>45836</v>
      </c>
      <c r="F73" s="142" t="s">
        <v>436</v>
      </c>
      <c r="G73" s="143" t="s">
        <v>441</v>
      </c>
      <c r="H73" s="144">
        <f t="shared" si="33"/>
        <v>45838</v>
      </c>
      <c r="I73" s="186">
        <f t="shared" si="31"/>
        <v>45839</v>
      </c>
      <c r="J73" s="14"/>
      <c r="K73" s="14"/>
    </row>
    <row r="74" spans="1:13" ht="15" customHeight="1">
      <c r="A74" s="358"/>
      <c r="B74" s="273" t="s">
        <v>309</v>
      </c>
      <c r="C74" s="186" t="s">
        <v>312</v>
      </c>
      <c r="D74" s="142">
        <f t="shared" si="32"/>
        <v>45840</v>
      </c>
      <c r="E74" s="143">
        <f t="shared" si="30"/>
        <v>45843</v>
      </c>
      <c r="F74" s="142" t="s">
        <v>438</v>
      </c>
      <c r="G74" s="143" t="s">
        <v>387</v>
      </c>
      <c r="H74" s="144">
        <f t="shared" si="33"/>
        <v>45845</v>
      </c>
      <c r="I74" s="186">
        <f t="shared" si="31"/>
        <v>45846</v>
      </c>
      <c r="J74" s="14"/>
      <c r="K74" s="14"/>
    </row>
    <row r="75" spans="1:13" ht="15" customHeight="1">
      <c r="A75" s="358"/>
      <c r="B75" s="273" t="s">
        <v>310</v>
      </c>
      <c r="C75" s="186" t="s">
        <v>313</v>
      </c>
      <c r="D75" s="142">
        <f t="shared" si="32"/>
        <v>45847</v>
      </c>
      <c r="E75" s="143">
        <f t="shared" si="30"/>
        <v>45850</v>
      </c>
      <c r="F75" s="142" t="s">
        <v>440</v>
      </c>
      <c r="G75" s="143" t="s">
        <v>442</v>
      </c>
      <c r="H75" s="144">
        <f t="shared" si="33"/>
        <v>45852</v>
      </c>
      <c r="I75" s="186">
        <f t="shared" si="31"/>
        <v>45853</v>
      </c>
      <c r="J75" s="14"/>
      <c r="K75" s="14"/>
    </row>
    <row r="76" spans="1:13" ht="15" customHeight="1">
      <c r="A76" s="358"/>
      <c r="B76" s="273" t="s">
        <v>307</v>
      </c>
      <c r="C76" s="186" t="s">
        <v>314</v>
      </c>
      <c r="D76" s="142">
        <f t="shared" si="32"/>
        <v>45854</v>
      </c>
      <c r="E76" s="143">
        <f t="shared" si="30"/>
        <v>45857</v>
      </c>
      <c r="F76" s="142" t="s">
        <v>436</v>
      </c>
      <c r="G76" s="143" t="s">
        <v>442</v>
      </c>
      <c r="H76" s="144">
        <f t="shared" si="33"/>
        <v>45859</v>
      </c>
      <c r="I76" s="186">
        <f t="shared" si="31"/>
        <v>45860</v>
      </c>
      <c r="J76" s="14"/>
      <c r="K76" s="14"/>
    </row>
    <row r="77" spans="1:13" ht="15" customHeight="1">
      <c r="A77" s="358"/>
      <c r="B77" s="273" t="s">
        <v>309</v>
      </c>
      <c r="C77" s="186" t="s">
        <v>314</v>
      </c>
      <c r="D77" s="142">
        <f t="shared" si="32"/>
        <v>45861</v>
      </c>
      <c r="E77" s="143">
        <f t="shared" si="30"/>
        <v>45864</v>
      </c>
      <c r="F77" s="142" t="s">
        <v>438</v>
      </c>
      <c r="G77" s="143" t="s">
        <v>283</v>
      </c>
      <c r="H77" s="144">
        <f t="shared" si="33"/>
        <v>45866</v>
      </c>
      <c r="I77" s="186">
        <f t="shared" si="31"/>
        <v>45867</v>
      </c>
      <c r="J77" s="14"/>
      <c r="K77" s="14"/>
    </row>
    <row r="78" spans="1:13" ht="15" customHeight="1" thickBot="1">
      <c r="A78" s="359"/>
      <c r="B78" s="272" t="s">
        <v>310</v>
      </c>
      <c r="C78" s="148" t="s">
        <v>315</v>
      </c>
      <c r="D78" s="147">
        <f>D77+7</f>
        <v>45868</v>
      </c>
      <c r="E78" s="148">
        <f t="shared" si="30"/>
        <v>45871</v>
      </c>
      <c r="F78" s="147" t="s">
        <v>440</v>
      </c>
      <c r="G78" s="148" t="s">
        <v>443</v>
      </c>
      <c r="H78" s="149">
        <f t="shared" si="33"/>
        <v>45873</v>
      </c>
      <c r="I78" s="148">
        <f t="shared" si="31"/>
        <v>45874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264</v>
      </c>
      <c r="B80" s="131" t="s">
        <v>265</v>
      </c>
      <c r="C80" s="132" t="s">
        <v>266</v>
      </c>
      <c r="D80" s="133" t="s">
        <v>267</v>
      </c>
      <c r="E80" s="153" t="s">
        <v>319</v>
      </c>
      <c r="F80" s="385"/>
      <c r="G80" s="386"/>
      <c r="H80" s="133" t="s">
        <v>319</v>
      </c>
      <c r="I80" s="153" t="s">
        <v>433</v>
      </c>
    </row>
    <row r="81" spans="1:13" s="14" customFormat="1" ht="15" customHeight="1">
      <c r="A81" s="361" t="s">
        <v>272</v>
      </c>
      <c r="B81" s="363"/>
      <c r="C81" s="364"/>
      <c r="D81" s="136" t="s">
        <v>273</v>
      </c>
      <c r="E81" s="139" t="s">
        <v>300</v>
      </c>
      <c r="F81" s="383" t="s">
        <v>374</v>
      </c>
      <c r="G81" s="384"/>
      <c r="H81" s="195" t="s">
        <v>375</v>
      </c>
      <c r="I81" s="139" t="s">
        <v>434</v>
      </c>
      <c r="J81" s="208"/>
      <c r="K81" s="208"/>
    </row>
    <row r="82" spans="1:13" ht="27" customHeight="1">
      <c r="A82" s="362"/>
      <c r="B82" s="365"/>
      <c r="C82" s="366"/>
      <c r="D82" s="140" t="s">
        <v>59</v>
      </c>
      <c r="E82" s="155" t="s">
        <v>325</v>
      </c>
      <c r="F82" s="383"/>
      <c r="G82" s="384"/>
      <c r="H82" s="211" t="s">
        <v>278</v>
      </c>
      <c r="I82" s="212" t="s">
        <v>435</v>
      </c>
      <c r="J82" s="208"/>
      <c r="K82" s="208"/>
    </row>
    <row r="83" spans="1:13" ht="15" customHeight="1">
      <c r="A83" s="357" t="s">
        <v>57</v>
      </c>
      <c r="B83" s="142" t="s">
        <v>328</v>
      </c>
      <c r="C83" s="143" t="s">
        <v>291</v>
      </c>
      <c r="D83" s="144">
        <v>45811</v>
      </c>
      <c r="E83" s="186">
        <f t="shared" ref="E83:E90" si="34">D83+3</f>
        <v>45814</v>
      </c>
      <c r="F83" s="142" t="s">
        <v>436</v>
      </c>
      <c r="G83" s="143" t="s">
        <v>437</v>
      </c>
      <c r="H83" s="144">
        <v>45817</v>
      </c>
      <c r="I83" s="186">
        <f t="shared" ref="I83:I91" si="35">H83+1</f>
        <v>45818</v>
      </c>
      <c r="M83" s="166"/>
    </row>
    <row r="84" spans="1:13" ht="15" customHeight="1">
      <c r="A84" s="358"/>
      <c r="B84" s="142" t="s">
        <v>329</v>
      </c>
      <c r="C84" s="186" t="s">
        <v>330</v>
      </c>
      <c r="D84" s="144">
        <f t="shared" ref="D84:D91" si="36">D83+7</f>
        <v>45818</v>
      </c>
      <c r="E84" s="186">
        <f t="shared" si="34"/>
        <v>45821</v>
      </c>
      <c r="F84" s="142" t="s">
        <v>438</v>
      </c>
      <c r="G84" s="143" t="s">
        <v>439</v>
      </c>
      <c r="H84" s="144">
        <f t="shared" ref="H84:H91" si="37">H83+7</f>
        <v>45824</v>
      </c>
      <c r="I84" s="186">
        <f t="shared" si="35"/>
        <v>45825</v>
      </c>
      <c r="J84" s="208"/>
      <c r="K84" s="208"/>
      <c r="L84" s="207"/>
      <c r="M84" s="166"/>
    </row>
    <row r="85" spans="1:13" ht="15" customHeight="1">
      <c r="A85" s="358"/>
      <c r="B85" s="142" t="s">
        <v>328</v>
      </c>
      <c r="C85" s="186" t="s">
        <v>308</v>
      </c>
      <c r="D85" s="144">
        <f t="shared" si="36"/>
        <v>45825</v>
      </c>
      <c r="E85" s="186">
        <f t="shared" si="34"/>
        <v>45828</v>
      </c>
      <c r="F85" s="142" t="s">
        <v>440</v>
      </c>
      <c r="G85" s="143" t="s">
        <v>441</v>
      </c>
      <c r="H85" s="144">
        <f t="shared" si="37"/>
        <v>45831</v>
      </c>
      <c r="I85" s="186">
        <f t="shared" si="35"/>
        <v>45832</v>
      </c>
      <c r="K85" s="287"/>
      <c r="L85" s="207"/>
      <c r="M85" s="166"/>
    </row>
    <row r="86" spans="1:13" ht="15" customHeight="1">
      <c r="A86" s="358"/>
      <c r="B86" s="142" t="s">
        <v>329</v>
      </c>
      <c r="C86" s="186" t="s">
        <v>331</v>
      </c>
      <c r="D86" s="144">
        <f t="shared" si="36"/>
        <v>45832</v>
      </c>
      <c r="E86" s="186">
        <f t="shared" si="34"/>
        <v>45835</v>
      </c>
      <c r="F86" s="142" t="s">
        <v>436</v>
      </c>
      <c r="G86" s="143" t="s">
        <v>441</v>
      </c>
      <c r="H86" s="144">
        <f t="shared" si="37"/>
        <v>45838</v>
      </c>
      <c r="I86" s="186">
        <f t="shared" si="35"/>
        <v>45839</v>
      </c>
      <c r="K86" s="208"/>
      <c r="L86" s="207"/>
      <c r="M86" s="166"/>
    </row>
    <row r="87" spans="1:13" ht="15" customHeight="1">
      <c r="A87" s="358"/>
      <c r="B87" s="142" t="s">
        <v>328</v>
      </c>
      <c r="C87" s="186" t="s">
        <v>312</v>
      </c>
      <c r="D87" s="144">
        <f t="shared" si="36"/>
        <v>45839</v>
      </c>
      <c r="E87" s="186">
        <f t="shared" si="34"/>
        <v>45842</v>
      </c>
      <c r="F87" s="142" t="s">
        <v>438</v>
      </c>
      <c r="G87" s="143" t="s">
        <v>387</v>
      </c>
      <c r="H87" s="144">
        <f t="shared" si="37"/>
        <v>45845</v>
      </c>
      <c r="I87" s="186">
        <f t="shared" si="35"/>
        <v>45846</v>
      </c>
      <c r="K87" s="208"/>
      <c r="L87" s="207"/>
      <c r="M87" s="166"/>
    </row>
    <row r="88" spans="1:13" ht="15" customHeight="1">
      <c r="A88" s="358"/>
      <c r="B88" s="142" t="s">
        <v>329</v>
      </c>
      <c r="C88" s="186" t="s">
        <v>332</v>
      </c>
      <c r="D88" s="144">
        <f t="shared" si="36"/>
        <v>45846</v>
      </c>
      <c r="E88" s="186">
        <f t="shared" si="34"/>
        <v>45849</v>
      </c>
      <c r="F88" s="142" t="s">
        <v>440</v>
      </c>
      <c r="G88" s="143" t="s">
        <v>442</v>
      </c>
      <c r="H88" s="144">
        <f t="shared" si="37"/>
        <v>45852</v>
      </c>
      <c r="I88" s="186">
        <f t="shared" si="35"/>
        <v>45853</v>
      </c>
      <c r="K88" s="208"/>
      <c r="L88" s="207"/>
      <c r="M88" s="166"/>
    </row>
    <row r="89" spans="1:13" ht="15" customHeight="1">
      <c r="A89" s="358"/>
      <c r="B89" s="142" t="s">
        <v>328</v>
      </c>
      <c r="C89" s="186" t="s">
        <v>314</v>
      </c>
      <c r="D89" s="144">
        <f t="shared" si="36"/>
        <v>45853</v>
      </c>
      <c r="E89" s="186">
        <f t="shared" si="34"/>
        <v>45856</v>
      </c>
      <c r="F89" s="142" t="s">
        <v>436</v>
      </c>
      <c r="G89" s="143" t="s">
        <v>442</v>
      </c>
      <c r="H89" s="144">
        <f t="shared" si="37"/>
        <v>45859</v>
      </c>
      <c r="I89" s="186">
        <f t="shared" si="35"/>
        <v>45860</v>
      </c>
      <c r="K89" s="208"/>
      <c r="L89" s="207"/>
      <c r="M89" s="166"/>
    </row>
    <row r="90" spans="1:13" ht="15" customHeight="1">
      <c r="A90" s="358"/>
      <c r="B90" s="142" t="s">
        <v>329</v>
      </c>
      <c r="C90" s="186" t="s">
        <v>333</v>
      </c>
      <c r="D90" s="144">
        <f t="shared" si="36"/>
        <v>45860</v>
      </c>
      <c r="E90" s="186">
        <f t="shared" si="34"/>
        <v>45863</v>
      </c>
      <c r="F90" s="142" t="s">
        <v>438</v>
      </c>
      <c r="G90" s="143" t="s">
        <v>283</v>
      </c>
      <c r="H90" s="144">
        <f t="shared" si="37"/>
        <v>45866</v>
      </c>
      <c r="I90" s="186">
        <f t="shared" si="35"/>
        <v>45867</v>
      </c>
      <c r="K90" s="208"/>
      <c r="L90" s="207"/>
      <c r="M90" s="166"/>
    </row>
    <row r="91" spans="1:13" ht="15" customHeight="1" thickBot="1">
      <c r="A91" s="359"/>
      <c r="B91" s="147" t="s">
        <v>328</v>
      </c>
      <c r="C91" s="148" t="s">
        <v>311</v>
      </c>
      <c r="D91" s="149">
        <f t="shared" si="36"/>
        <v>45867</v>
      </c>
      <c r="E91" s="148">
        <f>D91+3</f>
        <v>45870</v>
      </c>
      <c r="F91" s="147" t="s">
        <v>440</v>
      </c>
      <c r="G91" s="148" t="s">
        <v>443</v>
      </c>
      <c r="H91" s="149">
        <f t="shared" si="37"/>
        <v>45873</v>
      </c>
      <c r="I91" s="148">
        <f t="shared" si="35"/>
        <v>45874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370</v>
      </c>
      <c r="B94" s="201" t="s">
        <v>445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264</v>
      </c>
      <c r="B95" s="131" t="s">
        <v>265</v>
      </c>
      <c r="C95" s="132" t="s">
        <v>266</v>
      </c>
      <c r="D95" s="133" t="s">
        <v>267</v>
      </c>
      <c r="E95" s="153" t="s">
        <v>268</v>
      </c>
      <c r="F95" s="385"/>
      <c r="G95" s="386"/>
      <c r="H95" s="187" t="s">
        <v>319</v>
      </c>
      <c r="I95" s="151" t="s">
        <v>446</v>
      </c>
      <c r="J95" s="213" t="s">
        <v>447</v>
      </c>
      <c r="K95" s="207"/>
      <c r="L95" s="207"/>
    </row>
    <row r="96" spans="1:13" s="14" customFormat="1" ht="15" customHeight="1">
      <c r="A96" s="381" t="s">
        <v>272</v>
      </c>
      <c r="B96" s="363"/>
      <c r="C96" s="364"/>
      <c r="D96" s="136" t="s">
        <v>273</v>
      </c>
      <c r="E96" s="139" t="s">
        <v>274</v>
      </c>
      <c r="F96" s="383" t="s">
        <v>374</v>
      </c>
      <c r="G96" s="384"/>
      <c r="H96" s="214" t="s">
        <v>375</v>
      </c>
      <c r="I96" s="138" t="s">
        <v>448</v>
      </c>
      <c r="J96" s="215" t="s">
        <v>449</v>
      </c>
      <c r="K96" s="207"/>
      <c r="L96" s="207"/>
    </row>
    <row r="97" spans="1:13" ht="25.5" customHeight="1">
      <c r="A97" s="381"/>
      <c r="B97" s="365"/>
      <c r="C97" s="366"/>
      <c r="D97" s="140" t="s">
        <v>277</v>
      </c>
      <c r="E97" s="155" t="s">
        <v>278</v>
      </c>
      <c r="F97" s="383"/>
      <c r="G97" s="384"/>
      <c r="H97" s="189" t="s">
        <v>278</v>
      </c>
      <c r="I97" s="192" t="s">
        <v>450</v>
      </c>
      <c r="J97" s="191" t="s">
        <v>451</v>
      </c>
      <c r="K97" s="207"/>
      <c r="L97" s="207"/>
    </row>
    <row r="98" spans="1:13" ht="15" customHeight="1">
      <c r="A98" s="357" t="s">
        <v>49</v>
      </c>
      <c r="B98" s="273" t="s">
        <v>282</v>
      </c>
      <c r="C98" s="186" t="s">
        <v>283</v>
      </c>
      <c r="D98" s="142">
        <v>45810</v>
      </c>
      <c r="E98" s="143">
        <f t="shared" ref="E98:E106" si="38">D98+2</f>
        <v>45812</v>
      </c>
      <c r="F98" s="142" t="s">
        <v>452</v>
      </c>
      <c r="G98" s="143" t="s">
        <v>439</v>
      </c>
      <c r="H98" s="144" t="s">
        <v>453</v>
      </c>
      <c r="I98" s="279"/>
      <c r="J98" s="280"/>
      <c r="K98" s="207"/>
      <c r="L98" s="207"/>
      <c r="M98" s="166"/>
    </row>
    <row r="99" spans="1:13" ht="15" customHeight="1">
      <c r="A99" s="358"/>
      <c r="B99" s="273" t="s">
        <v>284</v>
      </c>
      <c r="C99" s="186" t="s">
        <v>285</v>
      </c>
      <c r="D99" s="142">
        <f t="shared" ref="D99:D105" si="39">D98+7</f>
        <v>45817</v>
      </c>
      <c r="E99" s="143">
        <f t="shared" si="38"/>
        <v>45819</v>
      </c>
      <c r="F99" s="142" t="s">
        <v>454</v>
      </c>
      <c r="G99" s="143" t="s">
        <v>383</v>
      </c>
      <c r="H99" s="144">
        <v>45827</v>
      </c>
      <c r="I99" s="279">
        <f t="shared" ref="I99" si="40">H99+4</f>
        <v>45831</v>
      </c>
      <c r="J99" s="280">
        <f t="shared" ref="J99" si="41">H99+6</f>
        <v>45833</v>
      </c>
      <c r="K99" s="207"/>
      <c r="L99" s="207"/>
      <c r="M99" s="166"/>
    </row>
    <row r="100" spans="1:13" ht="15" customHeight="1">
      <c r="A100" s="358"/>
      <c r="B100" s="273" t="s">
        <v>286</v>
      </c>
      <c r="C100" s="186" t="s">
        <v>287</v>
      </c>
      <c r="D100" s="142">
        <f t="shared" si="39"/>
        <v>45824</v>
      </c>
      <c r="E100" s="143">
        <f t="shared" si="38"/>
        <v>45826</v>
      </c>
      <c r="F100" s="142" t="s">
        <v>455</v>
      </c>
      <c r="G100" s="143" t="s">
        <v>456</v>
      </c>
      <c r="H100" s="144" t="s">
        <v>457</v>
      </c>
      <c r="I100" s="279"/>
      <c r="J100" s="280"/>
      <c r="K100" s="207"/>
      <c r="L100" s="207"/>
      <c r="M100" s="166"/>
    </row>
    <row r="101" spans="1:13" ht="15" customHeight="1">
      <c r="A101" s="358"/>
      <c r="B101" s="273" t="s">
        <v>282</v>
      </c>
      <c r="C101" s="186" t="s">
        <v>288</v>
      </c>
      <c r="D101" s="142">
        <f t="shared" si="39"/>
        <v>45831</v>
      </c>
      <c r="E101" s="143">
        <f t="shared" si="38"/>
        <v>45833</v>
      </c>
      <c r="F101" s="142" t="s">
        <v>458</v>
      </c>
      <c r="G101" s="143" t="s">
        <v>283</v>
      </c>
      <c r="H101" s="144" t="s">
        <v>457</v>
      </c>
      <c r="I101" s="279"/>
      <c r="J101" s="280"/>
      <c r="K101" s="207"/>
      <c r="L101" s="207"/>
      <c r="M101" s="166"/>
    </row>
    <row r="102" spans="1:13" ht="15" customHeight="1">
      <c r="A102" s="358"/>
      <c r="B102" s="273" t="s">
        <v>284</v>
      </c>
      <c r="C102" s="186" t="s">
        <v>289</v>
      </c>
      <c r="D102" s="142">
        <f t="shared" si="39"/>
        <v>45838</v>
      </c>
      <c r="E102" s="143">
        <f t="shared" si="38"/>
        <v>45840</v>
      </c>
      <c r="F102" s="142" t="s">
        <v>454</v>
      </c>
      <c r="G102" s="143" t="s">
        <v>439</v>
      </c>
      <c r="H102" s="144">
        <v>45848</v>
      </c>
      <c r="I102" s="279">
        <f t="shared" ref="I102:I103" si="42">H102+4</f>
        <v>45852</v>
      </c>
      <c r="J102" s="280">
        <f t="shared" ref="J102:J103" si="43">H102+6</f>
        <v>45854</v>
      </c>
      <c r="K102" s="207"/>
      <c r="L102" s="207"/>
      <c r="M102" s="166"/>
    </row>
    <row r="103" spans="1:13" ht="15" customHeight="1">
      <c r="A103" s="358"/>
      <c r="B103" s="273" t="s">
        <v>286</v>
      </c>
      <c r="C103" s="186" t="s">
        <v>290</v>
      </c>
      <c r="D103" s="142">
        <f t="shared" si="39"/>
        <v>45845</v>
      </c>
      <c r="E103" s="143">
        <f t="shared" si="38"/>
        <v>45847</v>
      </c>
      <c r="F103" s="142" t="s">
        <v>459</v>
      </c>
      <c r="G103" s="143"/>
      <c r="H103" s="144">
        <f>H102+7</f>
        <v>45855</v>
      </c>
      <c r="I103" s="279">
        <f t="shared" si="42"/>
        <v>45859</v>
      </c>
      <c r="J103" s="280">
        <f t="shared" si="43"/>
        <v>45861</v>
      </c>
      <c r="K103" s="207"/>
      <c r="L103" s="207"/>
      <c r="M103" s="166"/>
    </row>
    <row r="104" spans="1:13" ht="15" customHeight="1">
      <c r="A104" s="358"/>
      <c r="B104" s="273" t="s">
        <v>282</v>
      </c>
      <c r="C104" s="186" t="s">
        <v>291</v>
      </c>
      <c r="D104" s="142">
        <f t="shared" si="39"/>
        <v>45852</v>
      </c>
      <c r="E104" s="143">
        <f t="shared" si="38"/>
        <v>45854</v>
      </c>
      <c r="F104" s="142" t="s">
        <v>460</v>
      </c>
      <c r="G104" s="143"/>
      <c r="H104" s="144">
        <f>H103+7</f>
        <v>45862</v>
      </c>
      <c r="I104" s="279">
        <f t="shared" ref="I104:I105" si="44">H104+4</f>
        <v>45866</v>
      </c>
      <c r="J104" s="280">
        <f t="shared" ref="J104:J105" si="45">H104+6</f>
        <v>45868</v>
      </c>
      <c r="K104" s="207"/>
      <c r="L104" s="207"/>
      <c r="M104" s="166"/>
    </row>
    <row r="105" spans="1:13" ht="15" customHeight="1">
      <c r="A105" s="358"/>
      <c r="B105" s="273" t="s">
        <v>284</v>
      </c>
      <c r="C105" s="186" t="s">
        <v>292</v>
      </c>
      <c r="D105" s="142">
        <f t="shared" si="39"/>
        <v>45859</v>
      </c>
      <c r="E105" s="143">
        <f t="shared" si="38"/>
        <v>45861</v>
      </c>
      <c r="F105" s="142" t="s">
        <v>454</v>
      </c>
      <c r="G105" s="143" t="s">
        <v>387</v>
      </c>
      <c r="H105" s="144">
        <f>H104+7</f>
        <v>45869</v>
      </c>
      <c r="I105" s="279">
        <f t="shared" si="44"/>
        <v>45873</v>
      </c>
      <c r="J105" s="280">
        <f t="shared" si="45"/>
        <v>45875</v>
      </c>
      <c r="K105" s="207"/>
      <c r="L105" s="207"/>
      <c r="M105" s="166"/>
    </row>
    <row r="106" spans="1:13" ht="15" customHeight="1" thickBot="1">
      <c r="A106" s="359"/>
      <c r="B106" s="272" t="s">
        <v>286</v>
      </c>
      <c r="C106" s="148" t="s">
        <v>293</v>
      </c>
      <c r="D106" s="147">
        <f>D105+7</f>
        <v>45866</v>
      </c>
      <c r="E106" s="148">
        <f t="shared" si="38"/>
        <v>45868</v>
      </c>
      <c r="F106" s="147" t="s">
        <v>459</v>
      </c>
      <c r="G106" s="148"/>
      <c r="H106" s="149">
        <f t="shared" ref="H106" si="46">H105+7</f>
        <v>45876</v>
      </c>
      <c r="I106" s="281">
        <f t="shared" ref="I106" si="47">H106+4</f>
        <v>45880</v>
      </c>
      <c r="J106" s="282">
        <f t="shared" ref="J106" si="48">H106+6</f>
        <v>45882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264</v>
      </c>
      <c r="B108" s="131" t="s">
        <v>265</v>
      </c>
      <c r="C108" s="132" t="s">
        <v>266</v>
      </c>
      <c r="D108" s="133" t="s">
        <v>267</v>
      </c>
      <c r="E108" s="153" t="s">
        <v>268</v>
      </c>
      <c r="F108" s="385"/>
      <c r="G108" s="386"/>
      <c r="H108" s="187" t="s">
        <v>319</v>
      </c>
      <c r="I108" s="151" t="s">
        <v>446</v>
      </c>
      <c r="J108" s="213" t="s">
        <v>447</v>
      </c>
      <c r="K108" s="14"/>
    </row>
    <row r="109" spans="1:13" ht="15" customHeight="1">
      <c r="A109" s="361" t="s">
        <v>272</v>
      </c>
      <c r="B109" s="363"/>
      <c r="C109" s="364"/>
      <c r="D109" s="136" t="s">
        <v>273</v>
      </c>
      <c r="E109" s="139" t="s">
        <v>300</v>
      </c>
      <c r="F109" s="383" t="s">
        <v>374</v>
      </c>
      <c r="G109" s="384"/>
      <c r="H109" s="214" t="s">
        <v>375</v>
      </c>
      <c r="I109" s="138" t="s">
        <v>448</v>
      </c>
      <c r="J109" s="215" t="s">
        <v>449</v>
      </c>
      <c r="K109" s="14"/>
    </row>
    <row r="110" spans="1:13" ht="15" customHeight="1">
      <c r="A110" s="362"/>
      <c r="B110" s="365"/>
      <c r="C110" s="366"/>
      <c r="D110" s="140" t="s">
        <v>277</v>
      </c>
      <c r="E110" s="155" t="s">
        <v>278</v>
      </c>
      <c r="F110" s="383"/>
      <c r="G110" s="384"/>
      <c r="H110" s="189" t="s">
        <v>278</v>
      </c>
      <c r="I110" s="192" t="s">
        <v>450</v>
      </c>
      <c r="J110" s="191" t="s">
        <v>451</v>
      </c>
      <c r="K110" s="14"/>
    </row>
    <row r="111" spans="1:13" s="14" customFormat="1" ht="15" customHeight="1">
      <c r="A111" s="358" t="s">
        <v>55</v>
      </c>
      <c r="B111" s="273" t="s">
        <v>307</v>
      </c>
      <c r="C111" s="186" t="s">
        <v>308</v>
      </c>
      <c r="D111" s="142">
        <v>45812</v>
      </c>
      <c r="E111" s="143">
        <f t="shared" ref="E111:E119" si="49">D111+3</f>
        <v>45815</v>
      </c>
      <c r="F111" s="142" t="s">
        <v>452</v>
      </c>
      <c r="G111" s="143" t="s">
        <v>439</v>
      </c>
      <c r="H111" s="144" t="s">
        <v>453</v>
      </c>
      <c r="I111" s="279"/>
      <c r="J111" s="280"/>
    </row>
    <row r="112" spans="1:13" ht="15" customHeight="1">
      <c r="A112" s="358"/>
      <c r="B112" s="273" t="s">
        <v>309</v>
      </c>
      <c r="C112" s="186" t="s">
        <v>308</v>
      </c>
      <c r="D112" s="142">
        <f t="shared" ref="D112:D118" si="50">D111+7</f>
        <v>45819</v>
      </c>
      <c r="E112" s="143">
        <f t="shared" si="49"/>
        <v>45822</v>
      </c>
      <c r="F112" s="142" t="s">
        <v>454</v>
      </c>
      <c r="G112" s="143" t="s">
        <v>383</v>
      </c>
      <c r="H112" s="144">
        <v>45827</v>
      </c>
      <c r="I112" s="279">
        <f t="shared" ref="I112" si="51">H112+4</f>
        <v>45831</v>
      </c>
      <c r="J112" s="280">
        <f t="shared" ref="J112" si="52">H112+6</f>
        <v>45833</v>
      </c>
      <c r="K112" s="14"/>
    </row>
    <row r="113" spans="1:13" ht="15" customHeight="1">
      <c r="A113" s="358"/>
      <c r="B113" s="273" t="s">
        <v>310</v>
      </c>
      <c r="C113" s="186" t="s">
        <v>311</v>
      </c>
      <c r="D113" s="142">
        <f t="shared" si="50"/>
        <v>45826</v>
      </c>
      <c r="E113" s="143">
        <f t="shared" si="49"/>
        <v>45829</v>
      </c>
      <c r="F113" s="142" t="s">
        <v>455</v>
      </c>
      <c r="G113" s="143" t="s">
        <v>456</v>
      </c>
      <c r="H113" s="144" t="s">
        <v>457</v>
      </c>
      <c r="I113" s="279"/>
      <c r="J113" s="280"/>
      <c r="K113" s="14"/>
    </row>
    <row r="114" spans="1:13" ht="15" customHeight="1">
      <c r="A114" s="358"/>
      <c r="B114" s="273" t="s">
        <v>307</v>
      </c>
      <c r="C114" s="186" t="s">
        <v>312</v>
      </c>
      <c r="D114" s="142">
        <f t="shared" si="50"/>
        <v>45833</v>
      </c>
      <c r="E114" s="143">
        <f t="shared" si="49"/>
        <v>45836</v>
      </c>
      <c r="F114" s="142" t="s">
        <v>458</v>
      </c>
      <c r="G114" s="143" t="s">
        <v>283</v>
      </c>
      <c r="H114" s="144" t="s">
        <v>457</v>
      </c>
      <c r="I114" s="279"/>
      <c r="J114" s="280"/>
      <c r="K114" s="14"/>
    </row>
    <row r="115" spans="1:13" ht="15" customHeight="1">
      <c r="A115" s="358"/>
      <c r="B115" s="273" t="s">
        <v>309</v>
      </c>
      <c r="C115" s="186" t="s">
        <v>312</v>
      </c>
      <c r="D115" s="142">
        <f t="shared" si="50"/>
        <v>45840</v>
      </c>
      <c r="E115" s="143">
        <f t="shared" si="49"/>
        <v>45843</v>
      </c>
      <c r="F115" s="142" t="s">
        <v>454</v>
      </c>
      <c r="G115" s="143" t="s">
        <v>439</v>
      </c>
      <c r="H115" s="144">
        <v>45848</v>
      </c>
      <c r="I115" s="279">
        <f t="shared" ref="I115:I119" si="53">H115+4</f>
        <v>45852</v>
      </c>
      <c r="J115" s="280">
        <f t="shared" ref="J115:J119" si="54">H115+6</f>
        <v>45854</v>
      </c>
      <c r="K115" s="14"/>
    </row>
    <row r="116" spans="1:13" ht="15" customHeight="1">
      <c r="A116" s="358"/>
      <c r="B116" s="273" t="s">
        <v>310</v>
      </c>
      <c r="C116" s="186" t="s">
        <v>313</v>
      </c>
      <c r="D116" s="142">
        <f t="shared" si="50"/>
        <v>45847</v>
      </c>
      <c r="E116" s="143">
        <f t="shared" si="49"/>
        <v>45850</v>
      </c>
      <c r="F116" s="142" t="s">
        <v>459</v>
      </c>
      <c r="G116" s="143"/>
      <c r="H116" s="144">
        <f>H115+7</f>
        <v>45855</v>
      </c>
      <c r="I116" s="279">
        <f t="shared" si="53"/>
        <v>45859</v>
      </c>
      <c r="J116" s="280">
        <f t="shared" si="54"/>
        <v>45861</v>
      </c>
      <c r="K116" s="14"/>
    </row>
    <row r="117" spans="1:13" ht="15" customHeight="1">
      <c r="A117" s="358"/>
      <c r="B117" s="273" t="s">
        <v>307</v>
      </c>
      <c r="C117" s="186" t="s">
        <v>314</v>
      </c>
      <c r="D117" s="142">
        <f t="shared" si="50"/>
        <v>45854</v>
      </c>
      <c r="E117" s="143">
        <f t="shared" si="49"/>
        <v>45857</v>
      </c>
      <c r="F117" s="142" t="s">
        <v>460</v>
      </c>
      <c r="G117" s="143"/>
      <c r="H117" s="144">
        <f>H116+7</f>
        <v>45862</v>
      </c>
      <c r="I117" s="279">
        <f t="shared" si="53"/>
        <v>45866</v>
      </c>
      <c r="J117" s="280">
        <f t="shared" si="54"/>
        <v>45868</v>
      </c>
      <c r="K117" s="14"/>
    </row>
    <row r="118" spans="1:13" ht="15" customHeight="1">
      <c r="A118" s="358"/>
      <c r="B118" s="273" t="s">
        <v>309</v>
      </c>
      <c r="C118" s="186" t="s">
        <v>314</v>
      </c>
      <c r="D118" s="142">
        <f t="shared" si="50"/>
        <v>45861</v>
      </c>
      <c r="E118" s="143">
        <f t="shared" si="49"/>
        <v>45864</v>
      </c>
      <c r="F118" s="142" t="s">
        <v>454</v>
      </c>
      <c r="G118" s="143" t="s">
        <v>387</v>
      </c>
      <c r="H118" s="144">
        <f>H117+7</f>
        <v>45869</v>
      </c>
      <c r="I118" s="279">
        <f t="shared" si="53"/>
        <v>45873</v>
      </c>
      <c r="J118" s="280">
        <f t="shared" si="54"/>
        <v>45875</v>
      </c>
      <c r="K118" s="14"/>
    </row>
    <row r="119" spans="1:13" ht="15" customHeight="1" thickBot="1">
      <c r="A119" s="359"/>
      <c r="B119" s="272" t="s">
        <v>310</v>
      </c>
      <c r="C119" s="148" t="s">
        <v>315</v>
      </c>
      <c r="D119" s="147">
        <f>D118+7</f>
        <v>45868</v>
      </c>
      <c r="E119" s="148">
        <f t="shared" si="49"/>
        <v>45871</v>
      </c>
      <c r="F119" s="147" t="s">
        <v>459</v>
      </c>
      <c r="G119" s="148"/>
      <c r="H119" s="149">
        <f t="shared" ref="H119" si="55">H118+7</f>
        <v>45876</v>
      </c>
      <c r="I119" s="281">
        <f t="shared" si="53"/>
        <v>45880</v>
      </c>
      <c r="J119" s="282">
        <f t="shared" si="54"/>
        <v>45882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264</v>
      </c>
      <c r="B121" s="131" t="s">
        <v>265</v>
      </c>
      <c r="C121" s="132" t="s">
        <v>266</v>
      </c>
      <c r="D121" s="133" t="s">
        <v>267</v>
      </c>
      <c r="E121" s="153" t="s">
        <v>319</v>
      </c>
      <c r="F121" s="385"/>
      <c r="G121" s="386"/>
      <c r="H121" s="187" t="s">
        <v>319</v>
      </c>
      <c r="I121" s="151" t="s">
        <v>446</v>
      </c>
      <c r="J121" s="213" t="s">
        <v>447</v>
      </c>
      <c r="K121" s="207"/>
      <c r="L121" s="207"/>
    </row>
    <row r="122" spans="1:13" s="14" customFormat="1" ht="15" customHeight="1">
      <c r="A122" s="361" t="s">
        <v>272</v>
      </c>
      <c r="B122" s="363"/>
      <c r="C122" s="364"/>
      <c r="D122" s="136" t="s">
        <v>273</v>
      </c>
      <c r="E122" s="139" t="s">
        <v>300</v>
      </c>
      <c r="F122" s="383" t="s">
        <v>374</v>
      </c>
      <c r="G122" s="384"/>
      <c r="H122" s="214" t="s">
        <v>375</v>
      </c>
      <c r="I122" s="138" t="s">
        <v>448</v>
      </c>
      <c r="J122" s="215" t="s">
        <v>449</v>
      </c>
      <c r="K122" s="207"/>
      <c r="L122" s="207"/>
    </row>
    <row r="123" spans="1:13" ht="25.5" customHeight="1">
      <c r="A123" s="362"/>
      <c r="B123" s="365"/>
      <c r="C123" s="366"/>
      <c r="D123" s="140" t="s">
        <v>59</v>
      </c>
      <c r="E123" s="155" t="s">
        <v>325</v>
      </c>
      <c r="F123" s="383"/>
      <c r="G123" s="384"/>
      <c r="H123" s="189" t="s">
        <v>278</v>
      </c>
      <c r="I123" s="192" t="s">
        <v>450</v>
      </c>
      <c r="J123" s="191" t="s">
        <v>451</v>
      </c>
      <c r="K123" s="207"/>
      <c r="L123" s="207"/>
    </row>
    <row r="124" spans="1:13" ht="15" customHeight="1">
      <c r="A124" s="357" t="s">
        <v>57</v>
      </c>
      <c r="B124" s="142" t="s">
        <v>328</v>
      </c>
      <c r="C124" s="143" t="s">
        <v>291</v>
      </c>
      <c r="D124" s="144">
        <v>45811</v>
      </c>
      <c r="E124" s="186">
        <f t="shared" ref="E124:E131" si="56">D124+3</f>
        <v>45814</v>
      </c>
      <c r="F124" s="142" t="s">
        <v>452</v>
      </c>
      <c r="G124" s="143" t="s">
        <v>439</v>
      </c>
      <c r="H124" s="144" t="s">
        <v>453</v>
      </c>
      <c r="I124" s="279"/>
      <c r="J124" s="280"/>
      <c r="K124" s="207"/>
      <c r="L124" s="207"/>
      <c r="M124" s="166"/>
    </row>
    <row r="125" spans="1:13" ht="15" customHeight="1">
      <c r="A125" s="358"/>
      <c r="B125" s="142" t="s">
        <v>329</v>
      </c>
      <c r="C125" s="186" t="s">
        <v>330</v>
      </c>
      <c r="D125" s="144">
        <f t="shared" ref="D125:D132" si="57">D124+7</f>
        <v>45818</v>
      </c>
      <c r="E125" s="186">
        <f t="shared" si="56"/>
        <v>45821</v>
      </c>
      <c r="F125" s="142" t="s">
        <v>454</v>
      </c>
      <c r="G125" s="143" t="s">
        <v>383</v>
      </c>
      <c r="H125" s="144">
        <v>45827</v>
      </c>
      <c r="I125" s="279">
        <f t="shared" ref="I125" si="58">H125+4</f>
        <v>45831</v>
      </c>
      <c r="J125" s="280">
        <f t="shared" ref="J125" si="59">H125+6</f>
        <v>45833</v>
      </c>
      <c r="K125" s="207"/>
      <c r="L125" s="207"/>
      <c r="M125" s="166"/>
    </row>
    <row r="126" spans="1:13" ht="15" customHeight="1">
      <c r="A126" s="358"/>
      <c r="B126" s="142" t="s">
        <v>328</v>
      </c>
      <c r="C126" s="186" t="s">
        <v>308</v>
      </c>
      <c r="D126" s="144">
        <f t="shared" si="57"/>
        <v>45825</v>
      </c>
      <c r="E126" s="186">
        <f t="shared" si="56"/>
        <v>45828</v>
      </c>
      <c r="F126" s="142" t="s">
        <v>455</v>
      </c>
      <c r="G126" s="143" t="s">
        <v>456</v>
      </c>
      <c r="H126" s="144" t="s">
        <v>457</v>
      </c>
      <c r="I126" s="279"/>
      <c r="J126" s="280"/>
      <c r="K126" s="207"/>
      <c r="L126" s="207"/>
      <c r="M126" s="166"/>
    </row>
    <row r="127" spans="1:13" ht="15" customHeight="1">
      <c r="A127" s="358"/>
      <c r="B127" s="142" t="s">
        <v>329</v>
      </c>
      <c r="C127" s="186" t="s">
        <v>331</v>
      </c>
      <c r="D127" s="144">
        <f t="shared" si="57"/>
        <v>45832</v>
      </c>
      <c r="E127" s="186">
        <f t="shared" si="56"/>
        <v>45835</v>
      </c>
      <c r="F127" s="142" t="s">
        <v>458</v>
      </c>
      <c r="G127" s="143" t="s">
        <v>283</v>
      </c>
      <c r="H127" s="144" t="s">
        <v>457</v>
      </c>
      <c r="I127" s="279"/>
      <c r="J127" s="280"/>
      <c r="K127" s="207"/>
      <c r="L127" s="207"/>
      <c r="M127" s="166"/>
    </row>
    <row r="128" spans="1:13" ht="15" customHeight="1">
      <c r="A128" s="358"/>
      <c r="B128" s="142" t="s">
        <v>328</v>
      </c>
      <c r="C128" s="186" t="s">
        <v>312</v>
      </c>
      <c r="D128" s="144">
        <f t="shared" si="57"/>
        <v>45839</v>
      </c>
      <c r="E128" s="186">
        <f t="shared" si="56"/>
        <v>45842</v>
      </c>
      <c r="F128" s="142" t="s">
        <v>454</v>
      </c>
      <c r="G128" s="143" t="s">
        <v>439</v>
      </c>
      <c r="H128" s="144">
        <v>45848</v>
      </c>
      <c r="I128" s="279">
        <f t="shared" ref="I128:I132" si="60">H128+4</f>
        <v>45852</v>
      </c>
      <c r="J128" s="280">
        <f t="shared" ref="J128:J132" si="61">H128+6</f>
        <v>45854</v>
      </c>
      <c r="K128" s="207"/>
      <c r="L128" s="207"/>
      <c r="M128" s="166"/>
    </row>
    <row r="129" spans="1:20" ht="15" customHeight="1">
      <c r="A129" s="358"/>
      <c r="B129" s="142" t="s">
        <v>329</v>
      </c>
      <c r="C129" s="186" t="s">
        <v>332</v>
      </c>
      <c r="D129" s="144">
        <f t="shared" si="57"/>
        <v>45846</v>
      </c>
      <c r="E129" s="186">
        <f t="shared" si="56"/>
        <v>45849</v>
      </c>
      <c r="F129" s="142" t="s">
        <v>459</v>
      </c>
      <c r="G129" s="143"/>
      <c r="H129" s="144">
        <f>H128+7</f>
        <v>45855</v>
      </c>
      <c r="I129" s="279">
        <f t="shared" si="60"/>
        <v>45859</v>
      </c>
      <c r="J129" s="280">
        <f t="shared" si="61"/>
        <v>45861</v>
      </c>
      <c r="K129" s="207"/>
      <c r="L129" s="207"/>
      <c r="M129" s="166"/>
    </row>
    <row r="130" spans="1:20" ht="15" customHeight="1">
      <c r="A130" s="358"/>
      <c r="B130" s="142" t="s">
        <v>328</v>
      </c>
      <c r="C130" s="186" t="s">
        <v>314</v>
      </c>
      <c r="D130" s="144">
        <f t="shared" si="57"/>
        <v>45853</v>
      </c>
      <c r="E130" s="186">
        <f t="shared" si="56"/>
        <v>45856</v>
      </c>
      <c r="F130" s="142" t="s">
        <v>460</v>
      </c>
      <c r="G130" s="143"/>
      <c r="H130" s="144">
        <f>H129+7</f>
        <v>45862</v>
      </c>
      <c r="I130" s="279">
        <f t="shared" si="60"/>
        <v>45866</v>
      </c>
      <c r="J130" s="280">
        <f t="shared" si="61"/>
        <v>45868</v>
      </c>
      <c r="K130" s="207"/>
      <c r="L130" s="207"/>
      <c r="M130" s="166"/>
    </row>
    <row r="131" spans="1:20" ht="15" customHeight="1">
      <c r="A131" s="358"/>
      <c r="B131" s="142" t="s">
        <v>329</v>
      </c>
      <c r="C131" s="186" t="s">
        <v>333</v>
      </c>
      <c r="D131" s="144">
        <f t="shared" si="57"/>
        <v>45860</v>
      </c>
      <c r="E131" s="186">
        <f t="shared" si="56"/>
        <v>45863</v>
      </c>
      <c r="F131" s="142" t="s">
        <v>454</v>
      </c>
      <c r="G131" s="143" t="s">
        <v>387</v>
      </c>
      <c r="H131" s="144">
        <f>H130+7</f>
        <v>45869</v>
      </c>
      <c r="I131" s="279">
        <f t="shared" si="60"/>
        <v>45873</v>
      </c>
      <c r="J131" s="280">
        <f t="shared" si="61"/>
        <v>45875</v>
      </c>
      <c r="K131" s="207"/>
      <c r="L131" s="207"/>
      <c r="M131" s="166"/>
    </row>
    <row r="132" spans="1:20" ht="15" customHeight="1" thickBot="1">
      <c r="A132" s="359"/>
      <c r="B132" s="147" t="s">
        <v>328</v>
      </c>
      <c r="C132" s="148" t="s">
        <v>311</v>
      </c>
      <c r="D132" s="149">
        <f t="shared" si="57"/>
        <v>45867</v>
      </c>
      <c r="E132" s="148">
        <f>D132+3</f>
        <v>45870</v>
      </c>
      <c r="F132" s="147" t="s">
        <v>459</v>
      </c>
      <c r="G132" s="148"/>
      <c r="H132" s="149">
        <f t="shared" ref="H132" si="62">H131+7</f>
        <v>45876</v>
      </c>
      <c r="I132" s="281">
        <f t="shared" si="60"/>
        <v>45880</v>
      </c>
      <c r="J132" s="282">
        <f t="shared" si="61"/>
        <v>45882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370</v>
      </c>
      <c r="B135" s="201" t="s">
        <v>461</v>
      </c>
      <c r="C135" s="216"/>
    </row>
    <row r="136" spans="1:20" s="127" customFormat="1" ht="15" customHeight="1">
      <c r="A136" s="184" t="s">
        <v>264</v>
      </c>
      <c r="B136" s="131" t="s">
        <v>265</v>
      </c>
      <c r="C136" s="132" t="s">
        <v>266</v>
      </c>
      <c r="D136" s="133" t="s">
        <v>267</v>
      </c>
      <c r="E136" s="134" t="s">
        <v>269</v>
      </c>
      <c r="F136" s="134" t="s">
        <v>268</v>
      </c>
      <c r="G136" s="217"/>
      <c r="H136" s="387" t="s">
        <v>462</v>
      </c>
      <c r="I136" s="388"/>
      <c r="J136" s="388"/>
      <c r="K136" s="388"/>
      <c r="L136" s="388"/>
      <c r="M136" s="388"/>
      <c r="N136" s="388"/>
      <c r="O136" s="388"/>
      <c r="P136" s="388"/>
      <c r="Q136" s="388"/>
      <c r="R136" s="388"/>
      <c r="S136" s="388"/>
      <c r="T136" s="389"/>
    </row>
    <row r="137" spans="1:20" s="127" customFormat="1" ht="15" customHeight="1">
      <c r="A137" s="381" t="s">
        <v>272</v>
      </c>
      <c r="B137" s="363"/>
      <c r="C137" s="364"/>
      <c r="D137" s="136" t="s">
        <v>273</v>
      </c>
      <c r="E137" s="137" t="s">
        <v>274</v>
      </c>
      <c r="F137" s="137" t="s">
        <v>274</v>
      </c>
      <c r="G137" s="396" t="s">
        <v>463</v>
      </c>
      <c r="H137" s="390" t="s">
        <v>464</v>
      </c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2"/>
    </row>
    <row r="138" spans="1:20" s="127" customFormat="1" ht="15" customHeight="1" thickBot="1">
      <c r="A138" s="381"/>
      <c r="B138" s="365"/>
      <c r="C138" s="366"/>
      <c r="D138" s="140" t="s">
        <v>277</v>
      </c>
      <c r="E138" s="141" t="s">
        <v>279</v>
      </c>
      <c r="F138" s="141" t="s">
        <v>278</v>
      </c>
      <c r="G138" s="397"/>
      <c r="H138" s="393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5"/>
    </row>
    <row r="139" spans="1:20" s="127" customFormat="1" ht="23.25" customHeight="1">
      <c r="A139" s="357" t="s">
        <v>49</v>
      </c>
      <c r="B139" s="273" t="s">
        <v>282</v>
      </c>
      <c r="C139" s="186" t="s">
        <v>283</v>
      </c>
      <c r="D139" s="142">
        <v>45810</v>
      </c>
      <c r="E139" s="144">
        <f t="shared" ref="E139" si="63">D139+2</f>
        <v>45812</v>
      </c>
      <c r="F139" s="144">
        <f>D139+2</f>
        <v>45812</v>
      </c>
      <c r="G139" s="218"/>
      <c r="H139" s="266" t="s">
        <v>465</v>
      </c>
      <c r="I139" s="267" t="s">
        <v>466</v>
      </c>
      <c r="J139" s="267" t="s">
        <v>467</v>
      </c>
      <c r="K139" s="267" t="s">
        <v>468</v>
      </c>
      <c r="L139" s="267" t="s">
        <v>469</v>
      </c>
      <c r="M139" s="268" t="s">
        <v>470</v>
      </c>
      <c r="N139" s="266" t="s">
        <v>471</v>
      </c>
      <c r="O139" s="267" t="s">
        <v>472</v>
      </c>
      <c r="P139" s="267" t="s">
        <v>473</v>
      </c>
      <c r="Q139" s="267" t="s">
        <v>474</v>
      </c>
      <c r="R139" s="267" t="s">
        <v>475</v>
      </c>
      <c r="S139" s="267" t="s">
        <v>476</v>
      </c>
      <c r="T139" s="268" t="s">
        <v>477</v>
      </c>
    </row>
    <row r="140" spans="1:20" s="127" customFormat="1" ht="23.25" customHeight="1">
      <c r="A140" s="358"/>
      <c r="B140" s="273" t="s">
        <v>284</v>
      </c>
      <c r="C140" s="186" t="s">
        <v>285</v>
      </c>
      <c r="D140" s="142">
        <f t="shared" ref="D140:D146" si="64">D139+7</f>
        <v>45817</v>
      </c>
      <c r="E140" s="144">
        <f t="shared" ref="E140:E146" si="65">D140+2</f>
        <v>45819</v>
      </c>
      <c r="F140" s="144">
        <f t="shared" ref="F140:F146" si="66">D140+2</f>
        <v>45819</v>
      </c>
      <c r="G140" s="222"/>
      <c r="H140" s="219" t="s">
        <v>478</v>
      </c>
      <c r="I140" s="220" t="s">
        <v>479</v>
      </c>
      <c r="J140" s="220" t="s">
        <v>480</v>
      </c>
      <c r="K140" s="220" t="s">
        <v>481</v>
      </c>
      <c r="L140" s="220" t="s">
        <v>482</v>
      </c>
      <c r="M140" s="221" t="s">
        <v>483</v>
      </c>
      <c r="N140" s="219" t="s">
        <v>484</v>
      </c>
      <c r="O140" s="220" t="s">
        <v>485</v>
      </c>
      <c r="P140" s="220" t="s">
        <v>486</v>
      </c>
      <c r="Q140" s="220" t="s">
        <v>487</v>
      </c>
      <c r="R140" s="220" t="s">
        <v>488</v>
      </c>
      <c r="S140" s="220" t="s">
        <v>489</v>
      </c>
      <c r="T140" s="221" t="s">
        <v>490</v>
      </c>
    </row>
    <row r="141" spans="1:20" s="127" customFormat="1" ht="23.25" customHeight="1">
      <c r="A141" s="358"/>
      <c r="B141" s="273" t="s">
        <v>286</v>
      </c>
      <c r="C141" s="186" t="s">
        <v>287</v>
      </c>
      <c r="D141" s="142">
        <f t="shared" si="64"/>
        <v>45824</v>
      </c>
      <c r="E141" s="144">
        <f t="shared" si="65"/>
        <v>45826</v>
      </c>
      <c r="F141" s="144">
        <f t="shared" si="66"/>
        <v>45826</v>
      </c>
      <c r="G141" s="222"/>
      <c r="H141" s="219" t="s">
        <v>491</v>
      </c>
      <c r="I141" s="220" t="s">
        <v>492</v>
      </c>
      <c r="J141" s="220" t="s">
        <v>493</v>
      </c>
      <c r="K141" s="220" t="s">
        <v>494</v>
      </c>
      <c r="L141" s="220" t="s">
        <v>495</v>
      </c>
      <c r="M141" s="221" t="s">
        <v>496</v>
      </c>
      <c r="N141" s="219" t="s">
        <v>497</v>
      </c>
      <c r="O141" s="220" t="s">
        <v>498</v>
      </c>
      <c r="P141" s="220" t="s">
        <v>499</v>
      </c>
      <c r="Q141" s="220" t="s">
        <v>500</v>
      </c>
      <c r="R141" s="220" t="s">
        <v>501</v>
      </c>
      <c r="S141" s="220" t="s">
        <v>502</v>
      </c>
      <c r="T141" s="221" t="s">
        <v>503</v>
      </c>
    </row>
    <row r="142" spans="1:20" s="127" customFormat="1" ht="23.25" customHeight="1">
      <c r="A142" s="358"/>
      <c r="B142" s="273" t="s">
        <v>282</v>
      </c>
      <c r="C142" s="186" t="s">
        <v>288</v>
      </c>
      <c r="D142" s="142">
        <f t="shared" si="64"/>
        <v>45831</v>
      </c>
      <c r="E142" s="144">
        <f t="shared" si="65"/>
        <v>45833</v>
      </c>
      <c r="F142" s="144">
        <f t="shared" si="66"/>
        <v>45833</v>
      </c>
      <c r="G142" s="222"/>
      <c r="H142" s="219" t="s">
        <v>504</v>
      </c>
      <c r="I142" s="220" t="s">
        <v>505</v>
      </c>
      <c r="J142" s="220" t="s">
        <v>506</v>
      </c>
      <c r="K142" s="220" t="s">
        <v>507</v>
      </c>
      <c r="L142" s="220" t="s">
        <v>508</v>
      </c>
      <c r="M142" s="221" t="s">
        <v>509</v>
      </c>
      <c r="N142" s="219" t="s">
        <v>510</v>
      </c>
      <c r="O142" s="220" t="s">
        <v>511</v>
      </c>
      <c r="P142" s="220" t="s">
        <v>512</v>
      </c>
      <c r="Q142" s="220" t="s">
        <v>513</v>
      </c>
      <c r="R142" s="220" t="s">
        <v>514</v>
      </c>
      <c r="S142" s="220" t="s">
        <v>515</v>
      </c>
      <c r="T142" s="221"/>
    </row>
    <row r="143" spans="1:20" s="127" customFormat="1" ht="23.25" customHeight="1">
      <c r="A143" s="358"/>
      <c r="B143" s="273" t="s">
        <v>284</v>
      </c>
      <c r="C143" s="186" t="s">
        <v>289</v>
      </c>
      <c r="D143" s="142">
        <f t="shared" si="64"/>
        <v>45838</v>
      </c>
      <c r="E143" s="144">
        <f t="shared" si="65"/>
        <v>45840</v>
      </c>
      <c r="F143" s="144">
        <f t="shared" si="66"/>
        <v>45840</v>
      </c>
      <c r="G143" s="222" t="s">
        <v>516</v>
      </c>
      <c r="H143" s="219" t="s">
        <v>517</v>
      </c>
      <c r="I143" s="220" t="s">
        <v>518</v>
      </c>
      <c r="J143" s="220" t="s">
        <v>506</v>
      </c>
      <c r="K143" s="220" t="s">
        <v>519</v>
      </c>
      <c r="L143" s="220" t="s">
        <v>520</v>
      </c>
      <c r="M143" s="221" t="s">
        <v>521</v>
      </c>
      <c r="N143" s="219" t="s">
        <v>522</v>
      </c>
      <c r="O143" s="220" t="s">
        <v>523</v>
      </c>
      <c r="P143" s="220" t="s">
        <v>524</v>
      </c>
      <c r="Q143" s="220" t="s">
        <v>525</v>
      </c>
      <c r="R143" s="220" t="s">
        <v>526</v>
      </c>
      <c r="S143" s="220" t="s">
        <v>527</v>
      </c>
      <c r="T143" s="221"/>
    </row>
    <row r="144" spans="1:20" s="127" customFormat="1" ht="23.25" customHeight="1">
      <c r="A144" s="358"/>
      <c r="B144" s="273" t="s">
        <v>286</v>
      </c>
      <c r="C144" s="186" t="s">
        <v>290</v>
      </c>
      <c r="D144" s="142">
        <f t="shared" si="64"/>
        <v>45845</v>
      </c>
      <c r="E144" s="144">
        <f t="shared" si="65"/>
        <v>45847</v>
      </c>
      <c r="F144" s="144">
        <f t="shared" si="66"/>
        <v>45847</v>
      </c>
      <c r="G144" s="222"/>
      <c r="H144" s="219" t="s">
        <v>528</v>
      </c>
      <c r="I144" s="220" t="s">
        <v>529</v>
      </c>
      <c r="J144" s="220" t="s">
        <v>530</v>
      </c>
      <c r="K144" s="220" t="s">
        <v>531</v>
      </c>
      <c r="L144" s="220" t="s">
        <v>532</v>
      </c>
      <c r="M144" s="221" t="s">
        <v>533</v>
      </c>
      <c r="N144" s="219" t="s">
        <v>534</v>
      </c>
      <c r="O144" s="220" t="s">
        <v>535</v>
      </c>
      <c r="P144" s="220" t="s">
        <v>536</v>
      </c>
      <c r="Q144" s="220" t="s">
        <v>521</v>
      </c>
      <c r="R144" s="220" t="s">
        <v>537</v>
      </c>
      <c r="S144" s="220" t="s">
        <v>538</v>
      </c>
      <c r="T144" s="221"/>
    </row>
    <row r="145" spans="1:20" s="127" customFormat="1" ht="23.25" customHeight="1">
      <c r="A145" s="358"/>
      <c r="B145" s="273" t="s">
        <v>282</v>
      </c>
      <c r="C145" s="186" t="s">
        <v>291</v>
      </c>
      <c r="D145" s="142">
        <f t="shared" si="64"/>
        <v>45852</v>
      </c>
      <c r="E145" s="144">
        <f t="shared" si="65"/>
        <v>45854</v>
      </c>
      <c r="F145" s="144">
        <f t="shared" si="66"/>
        <v>45854</v>
      </c>
      <c r="G145" s="222"/>
      <c r="H145" s="219" t="s">
        <v>539</v>
      </c>
      <c r="I145" s="220" t="s">
        <v>540</v>
      </c>
      <c r="J145" s="220" t="s">
        <v>541</v>
      </c>
      <c r="K145" s="220" t="s">
        <v>542</v>
      </c>
      <c r="L145" s="220" t="s">
        <v>543</v>
      </c>
      <c r="M145" s="221"/>
      <c r="N145" s="219" t="s">
        <v>544</v>
      </c>
      <c r="O145" s="220" t="s">
        <v>545</v>
      </c>
      <c r="P145" s="220" t="s">
        <v>546</v>
      </c>
      <c r="Q145" s="220" t="s">
        <v>547</v>
      </c>
      <c r="R145" s="220" t="s">
        <v>548</v>
      </c>
      <c r="S145" s="220" t="s">
        <v>549</v>
      </c>
      <c r="T145" s="221"/>
    </row>
    <row r="146" spans="1:20" s="127" customFormat="1" ht="23.25" customHeight="1">
      <c r="A146" s="358"/>
      <c r="B146" s="273" t="s">
        <v>284</v>
      </c>
      <c r="C146" s="186" t="s">
        <v>292</v>
      </c>
      <c r="D146" s="142">
        <f t="shared" si="64"/>
        <v>45859</v>
      </c>
      <c r="E146" s="144">
        <f t="shared" si="65"/>
        <v>45861</v>
      </c>
      <c r="F146" s="144">
        <f t="shared" si="66"/>
        <v>45861</v>
      </c>
      <c r="G146" s="218"/>
      <c r="H146" s="219" t="s">
        <v>550</v>
      </c>
      <c r="I146" s="220" t="s">
        <v>551</v>
      </c>
      <c r="J146" s="220" t="s">
        <v>552</v>
      </c>
      <c r="K146" s="220" t="s">
        <v>553</v>
      </c>
      <c r="L146" s="220" t="s">
        <v>554</v>
      </c>
      <c r="M146" s="221"/>
      <c r="N146" s="219" t="s">
        <v>555</v>
      </c>
      <c r="O146" s="220" t="s">
        <v>556</v>
      </c>
      <c r="P146" s="220" t="s">
        <v>557</v>
      </c>
      <c r="Q146" s="220" t="s">
        <v>558</v>
      </c>
      <c r="R146" s="220" t="s">
        <v>559</v>
      </c>
      <c r="S146" s="220" t="s">
        <v>560</v>
      </c>
      <c r="T146" s="221"/>
    </row>
    <row r="147" spans="1:20" s="127" customFormat="1" ht="23.25" customHeight="1" thickBot="1">
      <c r="A147" s="359"/>
      <c r="B147" s="272" t="s">
        <v>286</v>
      </c>
      <c r="C147" s="148" t="s">
        <v>293</v>
      </c>
      <c r="D147" s="147">
        <f>D146+7</f>
        <v>45866</v>
      </c>
      <c r="E147" s="149">
        <f>D147+2</f>
        <v>45868</v>
      </c>
      <c r="F147" s="147">
        <f>D147+2</f>
        <v>45868</v>
      </c>
      <c r="G147" s="274"/>
      <c r="H147" s="224" t="s">
        <v>561</v>
      </c>
      <c r="I147" s="225" t="s">
        <v>562</v>
      </c>
      <c r="J147" s="225" t="s">
        <v>552</v>
      </c>
      <c r="K147" s="225" t="s">
        <v>563</v>
      </c>
      <c r="L147" s="225" t="s">
        <v>564</v>
      </c>
      <c r="M147" s="269"/>
      <c r="N147" s="224" t="s">
        <v>565</v>
      </c>
      <c r="O147" s="225" t="s">
        <v>566</v>
      </c>
      <c r="P147" s="225" t="s">
        <v>567</v>
      </c>
      <c r="Q147" s="225" t="s">
        <v>568</v>
      </c>
      <c r="R147" s="225" t="s">
        <v>569</v>
      </c>
      <c r="S147" s="225" t="s">
        <v>570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264</v>
      </c>
      <c r="B149" s="131" t="s">
        <v>265</v>
      </c>
      <c r="C149" s="132" t="s">
        <v>266</v>
      </c>
      <c r="D149" s="133" t="s">
        <v>267</v>
      </c>
      <c r="E149" s="134" t="s">
        <v>268</v>
      </c>
      <c r="F149" s="134" t="s">
        <v>269</v>
      </c>
      <c r="G149" s="217"/>
      <c r="H149" s="387" t="s">
        <v>462</v>
      </c>
      <c r="I149" s="388"/>
      <c r="J149" s="388"/>
      <c r="K149" s="388"/>
      <c r="L149" s="388"/>
      <c r="M149" s="388"/>
      <c r="N149" s="388"/>
      <c r="O149" s="388"/>
      <c r="P149" s="388"/>
      <c r="Q149" s="388"/>
      <c r="R149" s="388"/>
      <c r="S149" s="388"/>
      <c r="T149" s="389"/>
    </row>
    <row r="150" spans="1:20" s="127" customFormat="1" ht="15" customHeight="1">
      <c r="A150" s="381" t="s">
        <v>272</v>
      </c>
      <c r="B150" s="363"/>
      <c r="C150" s="364"/>
      <c r="D150" s="136" t="s">
        <v>273</v>
      </c>
      <c r="E150" s="137" t="s">
        <v>300</v>
      </c>
      <c r="F150" s="137" t="s">
        <v>300</v>
      </c>
      <c r="G150" s="396" t="s">
        <v>463</v>
      </c>
      <c r="H150" s="390" t="s">
        <v>464</v>
      </c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2"/>
    </row>
    <row r="151" spans="1:20" s="127" customFormat="1" ht="15" customHeight="1" thickBot="1">
      <c r="A151" s="381"/>
      <c r="B151" s="365"/>
      <c r="C151" s="366"/>
      <c r="D151" s="140" t="s">
        <v>277</v>
      </c>
      <c r="E151" s="141" t="s">
        <v>278</v>
      </c>
      <c r="F151" s="141" t="s">
        <v>279</v>
      </c>
      <c r="G151" s="397"/>
      <c r="H151" s="393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5"/>
    </row>
    <row r="152" spans="1:20" s="127" customFormat="1" ht="23.25" customHeight="1">
      <c r="A152" s="357" t="s">
        <v>55</v>
      </c>
      <c r="B152" s="273" t="s">
        <v>307</v>
      </c>
      <c r="C152" s="186" t="s">
        <v>308</v>
      </c>
      <c r="D152" s="142">
        <v>45812</v>
      </c>
      <c r="E152" s="144">
        <f t="shared" ref="E152" si="67">D152+3</f>
        <v>45815</v>
      </c>
      <c r="F152" s="144">
        <f t="shared" ref="F152" si="68">D152+3</f>
        <v>45815</v>
      </c>
      <c r="G152" s="218"/>
      <c r="H152" s="398" t="s">
        <v>571</v>
      </c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400"/>
    </row>
    <row r="153" spans="1:20" s="127" customFormat="1" ht="23.25" customHeight="1">
      <c r="A153" s="358"/>
      <c r="B153" s="273" t="s">
        <v>309</v>
      </c>
      <c r="C153" s="186" t="s">
        <v>308</v>
      </c>
      <c r="D153" s="142">
        <f t="shared" ref="D153:D159" si="69">D152+7</f>
        <v>45819</v>
      </c>
      <c r="E153" s="144">
        <f t="shared" ref="E153:E160" si="70">D153+3</f>
        <v>45822</v>
      </c>
      <c r="F153" s="144">
        <f t="shared" ref="F153:F160" si="71">D153+3</f>
        <v>45822</v>
      </c>
      <c r="G153" s="222"/>
      <c r="H153" s="401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403"/>
    </row>
    <row r="154" spans="1:20" s="127" customFormat="1" ht="23.25" customHeight="1">
      <c r="A154" s="358"/>
      <c r="B154" s="273" t="s">
        <v>310</v>
      </c>
      <c r="C154" s="186" t="s">
        <v>311</v>
      </c>
      <c r="D154" s="142">
        <f t="shared" si="69"/>
        <v>45826</v>
      </c>
      <c r="E154" s="144">
        <f t="shared" si="70"/>
        <v>45829</v>
      </c>
      <c r="F154" s="144">
        <f t="shared" si="71"/>
        <v>45829</v>
      </c>
      <c r="G154" s="222" t="s">
        <v>516</v>
      </c>
      <c r="H154" s="401"/>
      <c r="I154" s="402"/>
      <c r="J154" s="402"/>
      <c r="K154" s="402"/>
      <c r="L154" s="402"/>
      <c r="M154" s="402"/>
      <c r="N154" s="402"/>
      <c r="O154" s="402"/>
      <c r="P154" s="402"/>
      <c r="Q154" s="402"/>
      <c r="R154" s="402"/>
      <c r="S154" s="402"/>
      <c r="T154" s="403"/>
    </row>
    <row r="155" spans="1:20" s="127" customFormat="1" ht="23.25" customHeight="1">
      <c r="A155" s="358"/>
      <c r="B155" s="273" t="s">
        <v>307</v>
      </c>
      <c r="C155" s="186" t="s">
        <v>312</v>
      </c>
      <c r="D155" s="142">
        <f t="shared" si="69"/>
        <v>45833</v>
      </c>
      <c r="E155" s="144">
        <f t="shared" si="70"/>
        <v>45836</v>
      </c>
      <c r="F155" s="144">
        <f t="shared" si="71"/>
        <v>45836</v>
      </c>
      <c r="G155" s="222"/>
      <c r="H155" s="401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3"/>
    </row>
    <row r="156" spans="1:20" s="127" customFormat="1" ht="23.25" customHeight="1">
      <c r="A156" s="358"/>
      <c r="B156" s="273" t="s">
        <v>309</v>
      </c>
      <c r="C156" s="186" t="s">
        <v>312</v>
      </c>
      <c r="D156" s="142">
        <f t="shared" si="69"/>
        <v>45840</v>
      </c>
      <c r="E156" s="144">
        <f t="shared" ref="E156:E157" si="72">D156+3</f>
        <v>45843</v>
      </c>
      <c r="F156" s="144">
        <f t="shared" ref="F156:F157" si="73">D156+3</f>
        <v>45843</v>
      </c>
      <c r="G156" s="222"/>
      <c r="H156" s="401"/>
      <c r="I156" s="402"/>
      <c r="J156" s="402"/>
      <c r="K156" s="402"/>
      <c r="L156" s="402"/>
      <c r="M156" s="402"/>
      <c r="N156" s="402"/>
      <c r="O156" s="402"/>
      <c r="P156" s="402"/>
      <c r="Q156" s="402"/>
      <c r="R156" s="402"/>
      <c r="S156" s="402"/>
      <c r="T156" s="403"/>
    </row>
    <row r="157" spans="1:20" s="127" customFormat="1" ht="23.25" customHeight="1">
      <c r="A157" s="358"/>
      <c r="B157" s="273" t="s">
        <v>310</v>
      </c>
      <c r="C157" s="186" t="s">
        <v>313</v>
      </c>
      <c r="D157" s="142">
        <f t="shared" si="69"/>
        <v>45847</v>
      </c>
      <c r="E157" s="144">
        <f t="shared" si="72"/>
        <v>45850</v>
      </c>
      <c r="F157" s="144">
        <f t="shared" si="73"/>
        <v>45850</v>
      </c>
      <c r="G157" s="222"/>
      <c r="H157" s="401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3"/>
    </row>
    <row r="158" spans="1:20" s="127" customFormat="1" ht="23.25" customHeight="1">
      <c r="A158" s="358"/>
      <c r="B158" s="273" t="s">
        <v>307</v>
      </c>
      <c r="C158" s="186" t="s">
        <v>314</v>
      </c>
      <c r="D158" s="142">
        <f t="shared" si="69"/>
        <v>45854</v>
      </c>
      <c r="E158" s="144">
        <f t="shared" si="70"/>
        <v>45857</v>
      </c>
      <c r="F158" s="144">
        <f t="shared" si="71"/>
        <v>45857</v>
      </c>
      <c r="G158" s="222"/>
      <c r="H158" s="401"/>
      <c r="I158" s="402"/>
      <c r="J158" s="402"/>
      <c r="K158" s="402"/>
      <c r="L158" s="402"/>
      <c r="M158" s="402"/>
      <c r="N158" s="402"/>
      <c r="O158" s="402"/>
      <c r="P158" s="402"/>
      <c r="Q158" s="402"/>
      <c r="R158" s="402"/>
      <c r="S158" s="402"/>
      <c r="T158" s="403"/>
    </row>
    <row r="159" spans="1:20" s="127" customFormat="1" ht="23.25" customHeight="1">
      <c r="A159" s="358"/>
      <c r="B159" s="273" t="s">
        <v>309</v>
      </c>
      <c r="C159" s="186" t="s">
        <v>314</v>
      </c>
      <c r="D159" s="142">
        <f t="shared" si="69"/>
        <v>45861</v>
      </c>
      <c r="E159" s="144">
        <f t="shared" si="70"/>
        <v>45864</v>
      </c>
      <c r="F159" s="144">
        <f t="shared" si="71"/>
        <v>45864</v>
      </c>
      <c r="G159" s="218"/>
      <c r="H159" s="401"/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2"/>
      <c r="T159" s="403"/>
    </row>
    <row r="160" spans="1:20" s="127" customFormat="1" ht="23.25" customHeight="1" thickBot="1">
      <c r="A160" s="359"/>
      <c r="B160" s="272" t="s">
        <v>310</v>
      </c>
      <c r="C160" s="148" t="s">
        <v>315</v>
      </c>
      <c r="D160" s="147">
        <f>D159+7</f>
        <v>45868</v>
      </c>
      <c r="E160" s="149">
        <f t="shared" si="70"/>
        <v>45871</v>
      </c>
      <c r="F160" s="147">
        <f t="shared" si="71"/>
        <v>45871</v>
      </c>
      <c r="G160" s="274"/>
      <c r="H160" s="404"/>
      <c r="I160" s="405"/>
      <c r="J160" s="405"/>
      <c r="K160" s="405"/>
      <c r="L160" s="405"/>
      <c r="M160" s="405"/>
      <c r="N160" s="405"/>
      <c r="O160" s="405"/>
      <c r="P160" s="405"/>
      <c r="Q160" s="405"/>
      <c r="R160" s="405"/>
      <c r="S160" s="405"/>
      <c r="T160" s="406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264</v>
      </c>
      <c r="B162" s="131" t="s">
        <v>265</v>
      </c>
      <c r="C162" s="132" t="s">
        <v>266</v>
      </c>
      <c r="D162" s="133" t="s">
        <v>267</v>
      </c>
      <c r="E162" s="153" t="s">
        <v>319</v>
      </c>
      <c r="F162" s="217"/>
      <c r="G162" s="387" t="s">
        <v>462</v>
      </c>
      <c r="H162" s="388"/>
      <c r="I162" s="388"/>
      <c r="J162" s="388"/>
      <c r="K162" s="388"/>
      <c r="L162" s="388"/>
      <c r="M162" s="388"/>
      <c r="N162" s="388"/>
      <c r="O162" s="388"/>
      <c r="P162" s="388"/>
      <c r="Q162" s="388"/>
      <c r="R162" s="388"/>
      <c r="S162" s="389"/>
    </row>
    <row r="163" spans="1:206" s="127" customFormat="1" ht="15" customHeight="1">
      <c r="A163" s="361" t="s">
        <v>272</v>
      </c>
      <c r="B163" s="363"/>
      <c r="C163" s="364"/>
      <c r="D163" s="136" t="s">
        <v>273</v>
      </c>
      <c r="E163" s="139" t="s">
        <v>300</v>
      </c>
      <c r="F163" s="396" t="s">
        <v>463</v>
      </c>
      <c r="G163" s="390" t="s">
        <v>464</v>
      </c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2"/>
    </row>
    <row r="164" spans="1:206" s="127" customFormat="1" ht="15" customHeight="1" thickBot="1">
      <c r="A164" s="362"/>
      <c r="B164" s="365"/>
      <c r="C164" s="366"/>
      <c r="D164" s="140" t="s">
        <v>59</v>
      </c>
      <c r="E164" s="155" t="s">
        <v>325</v>
      </c>
      <c r="F164" s="397"/>
      <c r="G164" s="393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5"/>
    </row>
    <row r="165" spans="1:206" s="127" customFormat="1" ht="23.25" customHeight="1">
      <c r="A165" s="357" t="s">
        <v>57</v>
      </c>
      <c r="B165" s="142" t="s">
        <v>328</v>
      </c>
      <c r="C165" s="143" t="s">
        <v>291</v>
      </c>
      <c r="D165" s="144">
        <v>45811</v>
      </c>
      <c r="E165" s="186">
        <f t="shared" ref="E165:E172" si="74">D165+3</f>
        <v>45814</v>
      </c>
      <c r="F165" s="218"/>
      <c r="G165" s="398" t="s">
        <v>571</v>
      </c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400"/>
    </row>
    <row r="166" spans="1:206" s="127" customFormat="1" ht="23.25" customHeight="1">
      <c r="A166" s="358"/>
      <c r="B166" s="142" t="s">
        <v>329</v>
      </c>
      <c r="C166" s="186" t="s">
        <v>330</v>
      </c>
      <c r="D166" s="144">
        <f t="shared" ref="D166:D173" si="75">D165+7</f>
        <v>45818</v>
      </c>
      <c r="E166" s="186">
        <f t="shared" si="74"/>
        <v>45821</v>
      </c>
      <c r="F166" s="218"/>
      <c r="G166" s="401"/>
      <c r="H166" s="402"/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3"/>
    </row>
    <row r="167" spans="1:206" s="127" customFormat="1" ht="23.25" customHeight="1">
      <c r="A167" s="358"/>
      <c r="B167" s="142" t="s">
        <v>328</v>
      </c>
      <c r="C167" s="186" t="s">
        <v>308</v>
      </c>
      <c r="D167" s="144">
        <f t="shared" si="75"/>
        <v>45825</v>
      </c>
      <c r="E167" s="186">
        <f t="shared" si="74"/>
        <v>45828</v>
      </c>
      <c r="F167" s="218"/>
      <c r="G167" s="401"/>
      <c r="H167" s="402"/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3"/>
    </row>
    <row r="168" spans="1:206" s="127" customFormat="1" ht="23.25" customHeight="1">
      <c r="A168" s="358"/>
      <c r="B168" s="142" t="s">
        <v>329</v>
      </c>
      <c r="C168" s="186" t="s">
        <v>331</v>
      </c>
      <c r="D168" s="144">
        <f t="shared" si="75"/>
        <v>45832</v>
      </c>
      <c r="E168" s="186">
        <f t="shared" si="74"/>
        <v>45835</v>
      </c>
      <c r="F168" s="222" t="s">
        <v>516</v>
      </c>
      <c r="G168" s="401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3"/>
    </row>
    <row r="169" spans="1:206" s="127" customFormat="1" ht="23.25" customHeight="1">
      <c r="A169" s="358"/>
      <c r="B169" s="142" t="s">
        <v>328</v>
      </c>
      <c r="C169" s="186" t="s">
        <v>312</v>
      </c>
      <c r="D169" s="144">
        <f t="shared" si="75"/>
        <v>45839</v>
      </c>
      <c r="E169" s="186">
        <f t="shared" si="74"/>
        <v>45842</v>
      </c>
      <c r="F169" s="218"/>
      <c r="G169" s="401"/>
      <c r="H169" s="402"/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3"/>
    </row>
    <row r="170" spans="1:206" s="127" customFormat="1" ht="23.25" customHeight="1">
      <c r="A170" s="358"/>
      <c r="B170" s="142" t="s">
        <v>329</v>
      </c>
      <c r="C170" s="186" t="s">
        <v>332</v>
      </c>
      <c r="D170" s="144">
        <f t="shared" si="75"/>
        <v>45846</v>
      </c>
      <c r="E170" s="186">
        <f t="shared" si="74"/>
        <v>45849</v>
      </c>
      <c r="F170" s="218"/>
      <c r="G170" s="401"/>
      <c r="H170" s="402"/>
      <c r="I170" s="402"/>
      <c r="J170" s="402"/>
      <c r="K170" s="402"/>
      <c r="L170" s="402"/>
      <c r="M170" s="402"/>
      <c r="N170" s="402"/>
      <c r="O170" s="402"/>
      <c r="P170" s="402"/>
      <c r="Q170" s="402"/>
      <c r="R170" s="402"/>
      <c r="S170" s="403"/>
    </row>
    <row r="171" spans="1:206" s="127" customFormat="1" ht="23.25" customHeight="1">
      <c r="A171" s="358"/>
      <c r="B171" s="142" t="s">
        <v>328</v>
      </c>
      <c r="C171" s="186" t="s">
        <v>314</v>
      </c>
      <c r="D171" s="144">
        <f t="shared" si="75"/>
        <v>45853</v>
      </c>
      <c r="E171" s="186">
        <f t="shared" si="74"/>
        <v>45856</v>
      </c>
      <c r="F171" s="218"/>
      <c r="G171" s="401"/>
      <c r="H171" s="402"/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3"/>
    </row>
    <row r="172" spans="1:206" s="127" customFormat="1" ht="23.25" customHeight="1">
      <c r="A172" s="358"/>
      <c r="B172" s="142" t="s">
        <v>329</v>
      </c>
      <c r="C172" s="186" t="s">
        <v>333</v>
      </c>
      <c r="D172" s="144">
        <f t="shared" si="75"/>
        <v>45860</v>
      </c>
      <c r="E172" s="186">
        <f t="shared" si="74"/>
        <v>45863</v>
      </c>
      <c r="F172" s="218"/>
      <c r="G172" s="401"/>
      <c r="H172" s="402"/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3"/>
    </row>
    <row r="173" spans="1:206" s="127" customFormat="1" ht="23.25" customHeight="1" thickBot="1">
      <c r="A173" s="359"/>
      <c r="B173" s="147" t="s">
        <v>328</v>
      </c>
      <c r="C173" s="148" t="s">
        <v>311</v>
      </c>
      <c r="D173" s="149">
        <f t="shared" si="75"/>
        <v>45867</v>
      </c>
      <c r="E173" s="148">
        <f>D173+3</f>
        <v>45870</v>
      </c>
      <c r="F173" s="223"/>
      <c r="G173" s="404"/>
      <c r="H173" s="405"/>
      <c r="I173" s="405"/>
      <c r="J173" s="405"/>
      <c r="K173" s="405"/>
      <c r="L173" s="405"/>
      <c r="M173" s="405"/>
      <c r="N173" s="405"/>
      <c r="O173" s="405"/>
      <c r="P173" s="405"/>
      <c r="Q173" s="405"/>
      <c r="R173" s="405"/>
      <c r="S173" s="406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334</v>
      </c>
      <c r="K176" s="157"/>
      <c r="L176" s="157"/>
      <c r="M176" s="157"/>
    </row>
    <row r="177" spans="1:10" s="156" customFormat="1" ht="15" customHeight="1">
      <c r="A177" s="360" t="s">
        <v>335</v>
      </c>
      <c r="B177" s="360"/>
      <c r="C177" s="360"/>
      <c r="D177" s="360"/>
      <c r="E177" s="360"/>
      <c r="F177" s="360"/>
      <c r="G177" s="360"/>
      <c r="H177" s="360"/>
      <c r="I177" s="158"/>
      <c r="J177" s="159"/>
    </row>
    <row r="178" spans="1:10" s="156" customFormat="1" ht="15" customHeight="1">
      <c r="A178" s="360"/>
      <c r="B178" s="360"/>
      <c r="C178" s="360"/>
      <c r="D178" s="360"/>
      <c r="E178" s="360"/>
      <c r="F178" s="360"/>
      <c r="G178" s="360"/>
      <c r="H178" s="360"/>
      <c r="I178" s="158"/>
      <c r="J178" s="159"/>
    </row>
    <row r="179" spans="1:10" s="156" customFormat="1" ht="15" customHeight="1">
      <c r="A179" s="156" t="s">
        <v>336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337</v>
      </c>
      <c r="B181" s="43"/>
      <c r="C181" s="43"/>
      <c r="D181" s="43"/>
      <c r="E181" s="43"/>
      <c r="F181" s="164" t="s">
        <v>338</v>
      </c>
      <c r="G181" s="162"/>
      <c r="H181" s="162"/>
      <c r="I181" s="162"/>
      <c r="J181" s="163"/>
    </row>
    <row r="182" spans="1:10" s="127" customFormat="1" ht="15" customHeight="1">
      <c r="A182" s="165" t="s">
        <v>339</v>
      </c>
      <c r="B182" s="1"/>
      <c r="C182" s="1"/>
      <c r="D182" s="1"/>
      <c r="E182" s="166"/>
      <c r="F182" s="1" t="s">
        <v>340</v>
      </c>
      <c r="G182" s="162"/>
      <c r="H182" s="162"/>
      <c r="I182" s="162"/>
      <c r="J182" s="163"/>
    </row>
    <row r="183" spans="1:10" s="127" customFormat="1" ht="15" customHeight="1">
      <c r="A183" s="1" t="s">
        <v>341</v>
      </c>
      <c r="B183" s="1"/>
      <c r="C183" s="1"/>
      <c r="D183" s="1"/>
      <c r="E183" s="166"/>
      <c r="F183" s="1" t="s">
        <v>342</v>
      </c>
      <c r="G183" s="162"/>
      <c r="H183" s="162"/>
      <c r="I183" s="162"/>
      <c r="J183" s="163"/>
    </row>
    <row r="184" spans="1:10" s="127" customFormat="1" ht="15" customHeight="1">
      <c r="A184" s="1" t="s">
        <v>343</v>
      </c>
      <c r="B184" s="1"/>
      <c r="C184" s="1"/>
      <c r="D184" s="166"/>
      <c r="E184" s="166"/>
      <c r="F184" s="1" t="s">
        <v>343</v>
      </c>
      <c r="G184" s="162"/>
      <c r="H184" s="162"/>
      <c r="I184" s="162"/>
      <c r="J184" s="163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62"/>
      <c r="J185" s="163"/>
    </row>
    <row r="186" spans="1:10" s="127" customFormat="1" ht="15" customHeight="1">
      <c r="A186" s="164" t="s">
        <v>344</v>
      </c>
      <c r="B186" s="43"/>
      <c r="C186" s="1"/>
      <c r="D186" s="1"/>
      <c r="E186" s="1"/>
      <c r="F186" s="164" t="s">
        <v>344</v>
      </c>
      <c r="G186" s="162"/>
      <c r="H186" s="162"/>
      <c r="I186" s="162"/>
      <c r="J186" s="163"/>
    </row>
    <row r="187" spans="1:10" s="127" customFormat="1" ht="15" customHeight="1">
      <c r="A187" s="1" t="s">
        <v>345</v>
      </c>
      <c r="B187" s="1" t="s">
        <v>346</v>
      </c>
      <c r="C187" s="1"/>
      <c r="D187" s="1"/>
      <c r="E187" s="1"/>
      <c r="F187" s="1" t="s">
        <v>347</v>
      </c>
      <c r="G187" s="1" t="s">
        <v>348</v>
      </c>
      <c r="H187" s="1"/>
      <c r="I187" s="162"/>
      <c r="J187" s="163"/>
    </row>
    <row r="188" spans="1:10" s="127" customFormat="1" ht="15" customHeight="1">
      <c r="A188" s="1" t="s">
        <v>349</v>
      </c>
      <c r="B188" s="1" t="s">
        <v>350</v>
      </c>
      <c r="C188" s="1"/>
      <c r="D188" s="1"/>
      <c r="E188" s="1"/>
      <c r="F188" s="1"/>
      <c r="G188" s="162"/>
      <c r="H188" s="162"/>
      <c r="I188" s="162"/>
      <c r="J188" s="163"/>
    </row>
    <row r="189" spans="1:10" s="127" customFormat="1" ht="15" customHeight="1">
      <c r="A189" s="1" t="s">
        <v>351</v>
      </c>
      <c r="B189" s="1" t="s">
        <v>352</v>
      </c>
      <c r="C189" s="1"/>
      <c r="D189" s="1"/>
      <c r="E189" s="1"/>
      <c r="H189" s="167"/>
      <c r="I189" s="167"/>
      <c r="J189" s="167"/>
    </row>
    <row r="190" spans="1:10" s="127" customFormat="1" ht="15" customHeight="1">
      <c r="A190" s="1"/>
      <c r="B190" s="1"/>
      <c r="C190" s="1"/>
      <c r="D190" s="1"/>
      <c r="E190" s="1"/>
      <c r="G190" s="168"/>
      <c r="H190" s="168"/>
    </row>
    <row r="191" spans="1:10" s="127" customFormat="1" ht="15" customHeight="1">
      <c r="A191" s="164" t="s">
        <v>353</v>
      </c>
      <c r="B191" s="169" t="s">
        <v>109</v>
      </c>
      <c r="C191" s="1"/>
      <c r="D191" s="1"/>
      <c r="E191" s="1"/>
      <c r="F191" s="164" t="s">
        <v>353</v>
      </c>
      <c r="G191" s="169" t="s">
        <v>109</v>
      </c>
      <c r="H191" s="168"/>
    </row>
    <row r="192" spans="1:10" s="127" customFormat="1" ht="15" customHeight="1">
      <c r="A192" s="170" t="s">
        <v>354</v>
      </c>
      <c r="B192" s="1"/>
      <c r="C192" s="1"/>
      <c r="D192" s="1"/>
      <c r="E192" s="1"/>
      <c r="F192" s="1" t="s">
        <v>355</v>
      </c>
      <c r="G192" s="1"/>
      <c r="H192" s="168"/>
    </row>
    <row r="193" spans="1:16" s="127" customFormat="1" ht="15" customHeight="1">
      <c r="A193" s="170" t="s">
        <v>356</v>
      </c>
      <c r="B193" s="169"/>
      <c r="C193" s="1"/>
      <c r="D193" s="1"/>
      <c r="E193" s="1"/>
      <c r="F193" s="1" t="s">
        <v>357</v>
      </c>
      <c r="G193" s="1"/>
      <c r="H193" s="168"/>
      <c r="I193" s="1"/>
      <c r="J193" s="1"/>
    </row>
    <row r="194" spans="1:16" s="127" customFormat="1" ht="15" customHeight="1">
      <c r="A194" s="170" t="s">
        <v>358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  <c r="I195" s="1"/>
      <c r="J195" s="1"/>
    </row>
    <row r="196" spans="1:16" s="127" customFormat="1" ht="15" customHeight="1">
      <c r="A196" s="164" t="s">
        <v>359</v>
      </c>
      <c r="B196" s="169" t="s">
        <v>121</v>
      </c>
      <c r="C196" s="1"/>
      <c r="D196" s="1"/>
      <c r="E196" s="1"/>
      <c r="F196" s="164" t="s">
        <v>359</v>
      </c>
      <c r="G196" s="169" t="s">
        <v>121</v>
      </c>
      <c r="H196" s="1"/>
      <c r="I196" s="1"/>
      <c r="J196" s="1"/>
    </row>
    <row r="197" spans="1:16" s="127" customFormat="1" ht="15" customHeight="1">
      <c r="A197" s="170" t="s">
        <v>360</v>
      </c>
      <c r="B197" s="1"/>
      <c r="C197" s="1"/>
      <c r="D197" s="1"/>
      <c r="E197" s="1"/>
      <c r="F197" s="170" t="s">
        <v>361</v>
      </c>
      <c r="G197" s="1"/>
      <c r="H197" s="1"/>
      <c r="I197" s="1"/>
      <c r="J197" s="1"/>
    </row>
    <row r="198" spans="1:16" s="127" customFormat="1" ht="15" customHeight="1">
      <c r="A198" s="1" t="s">
        <v>362</v>
      </c>
      <c r="B198" s="1"/>
      <c r="C198" s="1"/>
      <c r="D198" s="1"/>
      <c r="E198" s="1"/>
      <c r="H198" s="1"/>
      <c r="I198" s="1"/>
      <c r="J198" s="1"/>
    </row>
    <row r="199" spans="1:16" s="127" customFormat="1" ht="15" customHeight="1">
      <c r="A199" s="170" t="s">
        <v>363</v>
      </c>
      <c r="B199" s="1"/>
      <c r="C199" s="1"/>
      <c r="D199" s="1"/>
      <c r="E199" s="1"/>
      <c r="G199" s="168"/>
      <c r="H199" s="1"/>
      <c r="I199" s="1"/>
      <c r="J199" s="1"/>
    </row>
    <row r="200" spans="1:16" s="127" customFormat="1" ht="15" customHeight="1">
      <c r="C200" s="1"/>
      <c r="D200" s="1"/>
      <c r="E200" s="1"/>
      <c r="G200" s="168"/>
      <c r="H200" s="1"/>
      <c r="I200" s="1"/>
      <c r="J200" s="1"/>
    </row>
    <row r="201" spans="1:16" s="127" customFormat="1" ht="15" customHeight="1">
      <c r="C201" s="1"/>
      <c r="D201" s="1"/>
      <c r="E201" s="1"/>
      <c r="F201" s="164" t="s">
        <v>364</v>
      </c>
      <c r="G201" s="169" t="s">
        <v>158</v>
      </c>
      <c r="H201" s="1"/>
      <c r="I201" s="1"/>
      <c r="J201" s="1"/>
    </row>
    <row r="202" spans="1:16" s="127" customFormat="1" ht="15" customHeight="1">
      <c r="C202" s="1"/>
      <c r="D202" s="1"/>
      <c r="E202" s="1"/>
      <c r="F202" s="1" t="s">
        <v>365</v>
      </c>
      <c r="G202" s="1" t="s">
        <v>366</v>
      </c>
      <c r="H202" s="1"/>
      <c r="I202" s="1"/>
      <c r="J202" s="1"/>
    </row>
    <row r="203" spans="1:16" s="127" customFormat="1" ht="15" customHeight="1">
      <c r="F203" s="1" t="s">
        <v>367</v>
      </c>
      <c r="G203" s="1" t="s">
        <v>368</v>
      </c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H207" s="168"/>
    </row>
    <row r="208" spans="1:16" s="127" customFormat="1" ht="15" customHeight="1">
      <c r="G208" s="168"/>
      <c r="H208" s="168"/>
      <c r="O208" s="9"/>
      <c r="P208" s="9"/>
    </row>
    <row r="209" spans="1:16" ht="15" customHeight="1">
      <c r="G209" s="1"/>
      <c r="O209" s="9"/>
      <c r="P209" s="9"/>
    </row>
    <row r="210" spans="1:16" ht="15" customHeight="1">
      <c r="G210" s="1"/>
    </row>
    <row r="211" spans="1:16" s="127" customFormat="1" ht="15" customHeight="1">
      <c r="G211" s="168"/>
      <c r="H211" s="168"/>
    </row>
    <row r="212" spans="1:16" s="127" customFormat="1" ht="15" customHeight="1">
      <c r="G212" s="168"/>
      <c r="H212" s="168"/>
    </row>
    <row r="213" spans="1:16" s="127" customFormat="1" ht="15" customHeight="1">
      <c r="G213" s="168"/>
      <c r="H213" s="168"/>
    </row>
    <row r="214" spans="1:16" s="127" customFormat="1" ht="15" customHeight="1">
      <c r="G214" s="168"/>
      <c r="H214" s="168"/>
    </row>
    <row r="215" spans="1:16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6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  <row r="217" spans="1:16" ht="15" customHeight="1">
      <c r="A217" s="127"/>
      <c r="B217" s="127"/>
      <c r="C217" s="127"/>
      <c r="D217" s="127"/>
      <c r="E217" s="127"/>
      <c r="F217" s="127"/>
      <c r="G217" s="168"/>
      <c r="H217" s="168"/>
      <c r="I217" s="127"/>
      <c r="J217" s="127"/>
      <c r="K217" s="127"/>
      <c r="L217" s="127"/>
    </row>
  </sheetData>
  <mergeCells count="67"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  <mergeCell ref="A177:H178"/>
    <mergeCell ref="A163:A164"/>
    <mergeCell ref="B163:C164"/>
    <mergeCell ref="A165:A173"/>
    <mergeCell ref="G165:S173"/>
    <mergeCell ref="F163:F164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B12:C13"/>
    <mergeCell ref="A40:A41"/>
    <mergeCell ref="B40:C41"/>
    <mergeCell ref="F55:G56"/>
    <mergeCell ref="A25:A26"/>
    <mergeCell ref="B25:C26"/>
    <mergeCell ref="A14:A22"/>
    <mergeCell ref="A27:A35"/>
  </mergeCells>
  <hyperlinks>
    <hyperlink ref="A2" location="MENU!A1" display="BACK TO MENU" xr:uid="{B15A78D0-35A2-4C76-9CB3-DAFA8C9F2BA1}"/>
    <hyperlink ref="A184" r:id="rId1" display="http://www.tslines.com/" xr:uid="{22D46C11-3687-483C-92B5-F44ADAE0F09B}"/>
    <hyperlink ref="F184" r:id="rId2" display="http://www.tslines.com/" xr:uid="{A1AB5EAF-BD4F-4BA4-BF09-4EA34B0FC20F}"/>
    <hyperlink ref="G196" r:id="rId3" xr:uid="{5E109694-3A1D-4FCD-BD42-4B88A53D061A}"/>
    <hyperlink ref="G201" r:id="rId4" xr:uid="{FD2573E7-F47D-4C61-842B-80079CF25FBF}"/>
    <hyperlink ref="B196" r:id="rId5" xr:uid="{BE7E8577-31E2-4084-9A9F-5F84855A31C8}"/>
    <hyperlink ref="G191" r:id="rId6" display="mailto:cus.tslhph@tslines.com.vn" xr:uid="{58A5FFDF-BA88-41A0-BCDD-2AD1C370F86E}"/>
    <hyperlink ref="B191" r:id="rId7" display="mailto:cus.tslhph@tslines.com.vn" xr:uid="{0561B688-1A18-47EE-B320-4BE10349FA2B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  <c r="J1" s="367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8" t="s">
        <v>572</v>
      </c>
      <c r="B3" s="368"/>
      <c r="C3" s="368"/>
      <c r="D3" s="368"/>
      <c r="E3" s="368"/>
      <c r="F3" s="368"/>
      <c r="G3" s="368"/>
      <c r="H3" s="368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6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6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6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370</v>
      </c>
      <c r="B10" s="201" t="s">
        <v>573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268</v>
      </c>
      <c r="F11" s="375"/>
      <c r="G11" s="376"/>
      <c r="H11" s="133" t="s">
        <v>268</v>
      </c>
      <c r="I11" s="227" t="s">
        <v>574</v>
      </c>
      <c r="J11" s="227" t="s">
        <v>575</v>
      </c>
      <c r="K11" s="228" t="s">
        <v>576</v>
      </c>
      <c r="L11" s="174"/>
      <c r="M11" s="174"/>
      <c r="N11" s="174"/>
      <c r="O11" s="174"/>
    </row>
    <row r="12" spans="1:206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77" t="s">
        <v>374</v>
      </c>
      <c r="G12" s="378"/>
      <c r="H12" s="195" t="s">
        <v>273</v>
      </c>
      <c r="I12" s="229" t="s">
        <v>577</v>
      </c>
      <c r="J12" s="229" t="s">
        <v>578</v>
      </c>
      <c r="K12" s="230" t="s">
        <v>579</v>
      </c>
      <c r="L12" s="174"/>
      <c r="M12" s="174"/>
      <c r="N12" s="174"/>
      <c r="O12" s="174"/>
    </row>
    <row r="13" spans="1:206" s="127" customFormat="1" ht="15" customHeight="1">
      <c r="A13" s="381"/>
      <c r="B13" s="365"/>
      <c r="C13" s="366"/>
      <c r="D13" s="140" t="s">
        <v>277</v>
      </c>
      <c r="E13" s="155" t="s">
        <v>278</v>
      </c>
      <c r="F13" s="379"/>
      <c r="G13" s="380"/>
      <c r="H13" s="231" t="s">
        <v>278</v>
      </c>
      <c r="I13" s="232" t="s">
        <v>580</v>
      </c>
      <c r="J13" s="232" t="s">
        <v>581</v>
      </c>
      <c r="K13" s="233" t="s">
        <v>582</v>
      </c>
      <c r="L13" s="174"/>
      <c r="M13" s="174"/>
      <c r="N13" s="174"/>
      <c r="O13" s="174"/>
    </row>
    <row r="14" spans="1:206" ht="15" customHeight="1">
      <c r="A14" s="35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583</v>
      </c>
      <c r="G14" s="143" t="s">
        <v>584</v>
      </c>
      <c r="H14" s="144">
        <v>45817</v>
      </c>
      <c r="I14" s="144">
        <f t="shared" ref="I14" si="1">H14+2</f>
        <v>45819</v>
      </c>
      <c r="J14" s="144">
        <f t="shared" ref="J14" si="2">H14+3</f>
        <v>45820</v>
      </c>
      <c r="K14" s="143">
        <f t="shared" ref="K14" si="3">H14+4</f>
        <v>45821</v>
      </c>
    </row>
    <row r="15" spans="1:206" ht="15" customHeight="1">
      <c r="A15" s="358"/>
      <c r="B15" s="273" t="s">
        <v>284</v>
      </c>
      <c r="C15" s="186" t="s">
        <v>285</v>
      </c>
      <c r="D15" s="142">
        <f t="shared" ref="D15:D21" si="4">D14+7</f>
        <v>45817</v>
      </c>
      <c r="E15" s="143">
        <f t="shared" si="0"/>
        <v>45819</v>
      </c>
      <c r="F15" s="142" t="s">
        <v>583</v>
      </c>
      <c r="G15" s="143" t="s">
        <v>585</v>
      </c>
      <c r="H15" s="144">
        <f t="shared" ref="H15:H20" si="5">H14+7</f>
        <v>45824</v>
      </c>
      <c r="I15" s="144">
        <f t="shared" ref="I15:I16" si="6">H15+2</f>
        <v>45826</v>
      </c>
      <c r="J15" s="144">
        <f t="shared" ref="J15:J16" si="7">H15+3</f>
        <v>45827</v>
      </c>
      <c r="K15" s="143">
        <f t="shared" ref="K15:K16" si="8">H15+4</f>
        <v>45828</v>
      </c>
    </row>
    <row r="16" spans="1:206" ht="15" customHeight="1">
      <c r="A16" s="358"/>
      <c r="B16" s="273" t="s">
        <v>286</v>
      </c>
      <c r="C16" s="186" t="s">
        <v>287</v>
      </c>
      <c r="D16" s="142">
        <f t="shared" si="4"/>
        <v>45824</v>
      </c>
      <c r="E16" s="143">
        <f t="shared" si="0"/>
        <v>45826</v>
      </c>
      <c r="F16" s="142" t="s">
        <v>583</v>
      </c>
      <c r="G16" s="143" t="s">
        <v>586</v>
      </c>
      <c r="H16" s="144">
        <f t="shared" si="5"/>
        <v>45831</v>
      </c>
      <c r="I16" s="144">
        <f t="shared" si="6"/>
        <v>45833</v>
      </c>
      <c r="J16" s="144">
        <f t="shared" si="7"/>
        <v>45834</v>
      </c>
      <c r="K16" s="143">
        <f t="shared" si="8"/>
        <v>45835</v>
      </c>
    </row>
    <row r="17" spans="1:12" ht="15" customHeight="1">
      <c r="A17" s="358"/>
      <c r="B17" s="273" t="s">
        <v>282</v>
      </c>
      <c r="C17" s="186" t="s">
        <v>288</v>
      </c>
      <c r="D17" s="142">
        <f t="shared" si="4"/>
        <v>45831</v>
      </c>
      <c r="E17" s="143">
        <f t="shared" si="0"/>
        <v>45833</v>
      </c>
      <c r="F17" s="142" t="s">
        <v>583</v>
      </c>
      <c r="G17" s="143" t="s">
        <v>587</v>
      </c>
      <c r="H17" s="144">
        <f t="shared" si="5"/>
        <v>45838</v>
      </c>
      <c r="I17" s="144">
        <f t="shared" ref="I17:I22" si="9">H17+2</f>
        <v>45840</v>
      </c>
      <c r="J17" s="144">
        <f t="shared" ref="J17:J22" si="10">H17+3</f>
        <v>45841</v>
      </c>
      <c r="K17" s="143">
        <f t="shared" ref="K17:K22" si="11">H17+4</f>
        <v>45842</v>
      </c>
    </row>
    <row r="18" spans="1:12" ht="15" customHeight="1">
      <c r="A18" s="358"/>
      <c r="B18" s="273" t="s">
        <v>284</v>
      </c>
      <c r="C18" s="186" t="s">
        <v>289</v>
      </c>
      <c r="D18" s="142">
        <f t="shared" si="4"/>
        <v>45838</v>
      </c>
      <c r="E18" s="143">
        <f t="shared" si="0"/>
        <v>45840</v>
      </c>
      <c r="F18" s="142" t="s">
        <v>583</v>
      </c>
      <c r="G18" s="143" t="s">
        <v>588</v>
      </c>
      <c r="H18" s="144">
        <f t="shared" si="5"/>
        <v>45845</v>
      </c>
      <c r="I18" s="144">
        <f t="shared" si="9"/>
        <v>45847</v>
      </c>
      <c r="J18" s="144">
        <f t="shared" si="10"/>
        <v>45848</v>
      </c>
      <c r="K18" s="143">
        <f t="shared" si="11"/>
        <v>45849</v>
      </c>
    </row>
    <row r="19" spans="1:12" ht="15" customHeight="1">
      <c r="A19" s="358"/>
      <c r="B19" s="273" t="s">
        <v>286</v>
      </c>
      <c r="C19" s="186" t="s">
        <v>290</v>
      </c>
      <c r="D19" s="142">
        <f t="shared" si="4"/>
        <v>45845</v>
      </c>
      <c r="E19" s="143">
        <f t="shared" si="0"/>
        <v>45847</v>
      </c>
      <c r="F19" s="142" t="s">
        <v>583</v>
      </c>
      <c r="G19" s="143" t="s">
        <v>589</v>
      </c>
      <c r="H19" s="144">
        <f t="shared" si="5"/>
        <v>45852</v>
      </c>
      <c r="I19" s="144">
        <f t="shared" ref="I19:I20" si="12">H19+2</f>
        <v>45854</v>
      </c>
      <c r="J19" s="144">
        <f t="shared" ref="J19:J20" si="13">H19+3</f>
        <v>45855</v>
      </c>
      <c r="K19" s="143">
        <f t="shared" ref="K19:K20" si="14">H19+4</f>
        <v>45856</v>
      </c>
    </row>
    <row r="20" spans="1:12" ht="15" customHeight="1">
      <c r="A20" s="358"/>
      <c r="B20" s="273" t="s">
        <v>282</v>
      </c>
      <c r="C20" s="186" t="s">
        <v>291</v>
      </c>
      <c r="D20" s="142">
        <f t="shared" si="4"/>
        <v>45852</v>
      </c>
      <c r="E20" s="143">
        <f t="shared" si="0"/>
        <v>45854</v>
      </c>
      <c r="F20" s="142" t="s">
        <v>583</v>
      </c>
      <c r="G20" s="143" t="s">
        <v>590</v>
      </c>
      <c r="H20" s="144">
        <f t="shared" si="5"/>
        <v>45859</v>
      </c>
      <c r="I20" s="144">
        <f t="shared" si="12"/>
        <v>45861</v>
      </c>
      <c r="J20" s="144">
        <f t="shared" si="13"/>
        <v>45862</v>
      </c>
      <c r="K20" s="143">
        <f t="shared" si="14"/>
        <v>45863</v>
      </c>
    </row>
    <row r="21" spans="1:12" ht="15" customHeight="1">
      <c r="A21" s="358"/>
      <c r="B21" s="273" t="s">
        <v>284</v>
      </c>
      <c r="C21" s="186" t="s">
        <v>292</v>
      </c>
      <c r="D21" s="142">
        <f t="shared" si="4"/>
        <v>45859</v>
      </c>
      <c r="E21" s="143">
        <f t="shared" si="0"/>
        <v>45861</v>
      </c>
      <c r="F21" s="142" t="s">
        <v>583</v>
      </c>
      <c r="G21" s="143" t="s">
        <v>591</v>
      </c>
      <c r="H21" s="144">
        <f>H20+7</f>
        <v>45866</v>
      </c>
      <c r="I21" s="144">
        <f t="shared" si="9"/>
        <v>45868</v>
      </c>
      <c r="J21" s="144">
        <f t="shared" si="10"/>
        <v>45869</v>
      </c>
      <c r="K21" s="143">
        <f t="shared" si="11"/>
        <v>45870</v>
      </c>
    </row>
    <row r="22" spans="1:12" s="127" customFormat="1" ht="15" customHeight="1" thickBot="1">
      <c r="A22" s="359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583</v>
      </c>
      <c r="G22" s="148" t="s">
        <v>592</v>
      </c>
      <c r="H22" s="149">
        <f>H21+7</f>
        <v>45873</v>
      </c>
      <c r="I22" s="149">
        <f t="shared" si="9"/>
        <v>45875</v>
      </c>
      <c r="J22" s="149">
        <f t="shared" si="10"/>
        <v>45876</v>
      </c>
      <c r="K22" s="148">
        <f t="shared" si="11"/>
        <v>45877</v>
      </c>
      <c r="L22" s="1"/>
    </row>
    <row r="23" spans="1:12" s="127" customFormat="1" ht="15" customHeight="1" thickBot="1"/>
    <row r="24" spans="1:12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268</v>
      </c>
      <c r="F24" s="375"/>
      <c r="G24" s="376"/>
      <c r="H24" s="133" t="s">
        <v>268</v>
      </c>
      <c r="I24" s="227" t="s">
        <v>574</v>
      </c>
      <c r="J24" s="227" t="s">
        <v>575</v>
      </c>
      <c r="K24" s="228" t="s">
        <v>576</v>
      </c>
    </row>
    <row r="25" spans="1:12" ht="15" customHeight="1">
      <c r="A25" s="361" t="s">
        <v>272</v>
      </c>
      <c r="B25" s="363"/>
      <c r="C25" s="364"/>
      <c r="D25" s="136" t="s">
        <v>273</v>
      </c>
      <c r="E25" s="139" t="s">
        <v>300</v>
      </c>
      <c r="F25" s="377" t="s">
        <v>374</v>
      </c>
      <c r="G25" s="378"/>
      <c r="H25" s="195" t="s">
        <v>273</v>
      </c>
      <c r="I25" s="229" t="s">
        <v>577</v>
      </c>
      <c r="J25" s="229" t="s">
        <v>578</v>
      </c>
      <c r="K25" s="230" t="s">
        <v>579</v>
      </c>
    </row>
    <row r="26" spans="1:12" ht="15" customHeight="1">
      <c r="A26" s="362"/>
      <c r="B26" s="365"/>
      <c r="C26" s="366"/>
      <c r="D26" s="140" t="s">
        <v>277</v>
      </c>
      <c r="E26" s="155" t="s">
        <v>278</v>
      </c>
      <c r="F26" s="379"/>
      <c r="G26" s="380"/>
      <c r="H26" s="231" t="s">
        <v>278</v>
      </c>
      <c r="I26" s="232" t="s">
        <v>580</v>
      </c>
      <c r="J26" s="232" t="s">
        <v>581</v>
      </c>
      <c r="K26" s="233" t="s">
        <v>582</v>
      </c>
    </row>
    <row r="27" spans="1:12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 t="shared" ref="E27:E35" si="15">D27+3</f>
        <v>45815</v>
      </c>
      <c r="F27" s="142" t="s">
        <v>583</v>
      </c>
      <c r="G27" s="143" t="s">
        <v>584</v>
      </c>
      <c r="H27" s="144">
        <v>45817</v>
      </c>
      <c r="I27" s="144">
        <f t="shared" ref="I27:I35" si="16">H27+2</f>
        <v>45819</v>
      </c>
      <c r="J27" s="144">
        <f t="shared" ref="J27:J35" si="17">H27+3</f>
        <v>45820</v>
      </c>
      <c r="K27" s="143">
        <f t="shared" ref="K27:K35" si="18">H27+4</f>
        <v>45821</v>
      </c>
    </row>
    <row r="28" spans="1:12" ht="15" customHeight="1">
      <c r="A28" s="358"/>
      <c r="B28" s="273" t="s">
        <v>309</v>
      </c>
      <c r="C28" s="186" t="s">
        <v>308</v>
      </c>
      <c r="D28" s="142">
        <f t="shared" ref="D28:D34" si="19">D27+7</f>
        <v>45819</v>
      </c>
      <c r="E28" s="143">
        <f t="shared" si="15"/>
        <v>45822</v>
      </c>
      <c r="F28" s="142" t="s">
        <v>583</v>
      </c>
      <c r="G28" s="143" t="s">
        <v>585</v>
      </c>
      <c r="H28" s="144">
        <f t="shared" ref="H28:H33" si="20">H27+7</f>
        <v>45824</v>
      </c>
      <c r="I28" s="144">
        <f t="shared" si="16"/>
        <v>45826</v>
      </c>
      <c r="J28" s="144">
        <f t="shared" si="17"/>
        <v>45827</v>
      </c>
      <c r="K28" s="143">
        <f t="shared" si="18"/>
        <v>45828</v>
      </c>
    </row>
    <row r="29" spans="1:12" ht="15" customHeight="1">
      <c r="A29" s="358"/>
      <c r="B29" s="273" t="s">
        <v>310</v>
      </c>
      <c r="C29" s="186" t="s">
        <v>311</v>
      </c>
      <c r="D29" s="142">
        <f t="shared" si="19"/>
        <v>45826</v>
      </c>
      <c r="E29" s="143">
        <f t="shared" si="15"/>
        <v>45829</v>
      </c>
      <c r="F29" s="142" t="s">
        <v>583</v>
      </c>
      <c r="G29" s="143" t="s">
        <v>586</v>
      </c>
      <c r="H29" s="144">
        <f t="shared" si="20"/>
        <v>45831</v>
      </c>
      <c r="I29" s="144">
        <f t="shared" si="16"/>
        <v>45833</v>
      </c>
      <c r="J29" s="144">
        <f t="shared" si="17"/>
        <v>45834</v>
      </c>
      <c r="K29" s="143">
        <f t="shared" si="18"/>
        <v>45835</v>
      </c>
    </row>
    <row r="30" spans="1:12" ht="15" customHeight="1">
      <c r="A30" s="358"/>
      <c r="B30" s="273" t="s">
        <v>307</v>
      </c>
      <c r="C30" s="186" t="s">
        <v>312</v>
      </c>
      <c r="D30" s="142">
        <f t="shared" si="19"/>
        <v>45833</v>
      </c>
      <c r="E30" s="143">
        <f t="shared" si="15"/>
        <v>45836</v>
      </c>
      <c r="F30" s="142" t="s">
        <v>583</v>
      </c>
      <c r="G30" s="143" t="s">
        <v>587</v>
      </c>
      <c r="H30" s="144">
        <f t="shared" si="20"/>
        <v>45838</v>
      </c>
      <c r="I30" s="144">
        <f t="shared" si="16"/>
        <v>45840</v>
      </c>
      <c r="J30" s="144">
        <f t="shared" si="17"/>
        <v>45841</v>
      </c>
      <c r="K30" s="143">
        <f t="shared" si="18"/>
        <v>45842</v>
      </c>
    </row>
    <row r="31" spans="1:12" ht="15" customHeight="1">
      <c r="A31" s="358"/>
      <c r="B31" s="273" t="s">
        <v>309</v>
      </c>
      <c r="C31" s="186" t="s">
        <v>312</v>
      </c>
      <c r="D31" s="142">
        <f t="shared" si="19"/>
        <v>45840</v>
      </c>
      <c r="E31" s="143">
        <f t="shared" si="15"/>
        <v>45843</v>
      </c>
      <c r="F31" s="142" t="s">
        <v>583</v>
      </c>
      <c r="G31" s="143" t="s">
        <v>588</v>
      </c>
      <c r="H31" s="144">
        <f t="shared" si="20"/>
        <v>45845</v>
      </c>
      <c r="I31" s="144">
        <f t="shared" si="16"/>
        <v>45847</v>
      </c>
      <c r="J31" s="144">
        <f t="shared" si="17"/>
        <v>45848</v>
      </c>
      <c r="K31" s="143">
        <f t="shared" si="18"/>
        <v>45849</v>
      </c>
    </row>
    <row r="32" spans="1:12" ht="15" customHeight="1">
      <c r="A32" s="358"/>
      <c r="B32" s="273" t="s">
        <v>310</v>
      </c>
      <c r="C32" s="186" t="s">
        <v>313</v>
      </c>
      <c r="D32" s="142">
        <f t="shared" si="19"/>
        <v>45847</v>
      </c>
      <c r="E32" s="143">
        <f t="shared" si="15"/>
        <v>45850</v>
      </c>
      <c r="F32" s="142" t="s">
        <v>583</v>
      </c>
      <c r="G32" s="143" t="s">
        <v>589</v>
      </c>
      <c r="H32" s="144">
        <f t="shared" si="20"/>
        <v>45852</v>
      </c>
      <c r="I32" s="144">
        <f t="shared" si="16"/>
        <v>45854</v>
      </c>
      <c r="J32" s="144">
        <f t="shared" si="17"/>
        <v>45855</v>
      </c>
      <c r="K32" s="143">
        <f t="shared" si="18"/>
        <v>45856</v>
      </c>
    </row>
    <row r="33" spans="1:15" ht="15" customHeight="1">
      <c r="A33" s="358"/>
      <c r="B33" s="273" t="s">
        <v>307</v>
      </c>
      <c r="C33" s="186" t="s">
        <v>314</v>
      </c>
      <c r="D33" s="142">
        <f t="shared" si="19"/>
        <v>45854</v>
      </c>
      <c r="E33" s="143">
        <f t="shared" si="15"/>
        <v>45857</v>
      </c>
      <c r="F33" s="142" t="s">
        <v>583</v>
      </c>
      <c r="G33" s="143" t="s">
        <v>590</v>
      </c>
      <c r="H33" s="144">
        <f t="shared" si="20"/>
        <v>45859</v>
      </c>
      <c r="I33" s="144">
        <f t="shared" si="16"/>
        <v>45861</v>
      </c>
      <c r="J33" s="144">
        <f t="shared" si="17"/>
        <v>45862</v>
      </c>
      <c r="K33" s="143">
        <f t="shared" si="18"/>
        <v>45863</v>
      </c>
    </row>
    <row r="34" spans="1:15" ht="15" customHeight="1">
      <c r="A34" s="358"/>
      <c r="B34" s="273" t="s">
        <v>309</v>
      </c>
      <c r="C34" s="186" t="s">
        <v>314</v>
      </c>
      <c r="D34" s="142">
        <f t="shared" si="19"/>
        <v>45861</v>
      </c>
      <c r="E34" s="143">
        <f t="shared" si="15"/>
        <v>45864</v>
      </c>
      <c r="F34" s="142" t="s">
        <v>583</v>
      </c>
      <c r="G34" s="143" t="s">
        <v>591</v>
      </c>
      <c r="H34" s="144">
        <f>H33+7</f>
        <v>45866</v>
      </c>
      <c r="I34" s="144">
        <f t="shared" si="16"/>
        <v>45868</v>
      </c>
      <c r="J34" s="144">
        <f t="shared" si="17"/>
        <v>45869</v>
      </c>
      <c r="K34" s="143">
        <f t="shared" si="18"/>
        <v>45870</v>
      </c>
    </row>
    <row r="35" spans="1:15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 t="shared" si="15"/>
        <v>45871</v>
      </c>
      <c r="F35" s="147" t="s">
        <v>583</v>
      </c>
      <c r="G35" s="148" t="s">
        <v>592</v>
      </c>
      <c r="H35" s="149">
        <f>H34+7</f>
        <v>45873</v>
      </c>
      <c r="I35" s="149">
        <f t="shared" si="16"/>
        <v>45875</v>
      </c>
      <c r="J35" s="149">
        <f t="shared" si="17"/>
        <v>45876</v>
      </c>
      <c r="K35" s="148">
        <f t="shared" si="18"/>
        <v>45877</v>
      </c>
    </row>
    <row r="36" spans="1:15" s="127" customFormat="1" ht="15" customHeight="1" thickBot="1"/>
    <row r="37" spans="1:15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319</v>
      </c>
      <c r="F37" s="375"/>
      <c r="G37" s="376"/>
      <c r="H37" s="133" t="s">
        <v>268</v>
      </c>
      <c r="I37" s="227" t="s">
        <v>574</v>
      </c>
      <c r="J37" s="227" t="s">
        <v>575</v>
      </c>
      <c r="K37" s="228" t="s">
        <v>576</v>
      </c>
      <c r="L37" s="174"/>
      <c r="M37" s="174"/>
      <c r="N37" s="174"/>
      <c r="O37" s="174"/>
    </row>
    <row r="38" spans="1:15" s="127" customFormat="1" ht="15" customHeight="1">
      <c r="A38" s="361" t="s">
        <v>272</v>
      </c>
      <c r="B38" s="363"/>
      <c r="C38" s="364"/>
      <c r="D38" s="136" t="s">
        <v>273</v>
      </c>
      <c r="E38" s="139" t="s">
        <v>300</v>
      </c>
      <c r="F38" s="377" t="s">
        <v>374</v>
      </c>
      <c r="G38" s="378"/>
      <c r="H38" s="195" t="s">
        <v>273</v>
      </c>
      <c r="I38" s="229" t="s">
        <v>577</v>
      </c>
      <c r="J38" s="229" t="s">
        <v>578</v>
      </c>
      <c r="K38" s="230" t="s">
        <v>579</v>
      </c>
      <c r="L38" s="174"/>
      <c r="M38" s="174"/>
      <c r="N38" s="174"/>
      <c r="O38" s="174"/>
    </row>
    <row r="39" spans="1:15" s="127" customFormat="1" ht="15" customHeight="1">
      <c r="A39" s="362"/>
      <c r="B39" s="365"/>
      <c r="C39" s="366"/>
      <c r="D39" s="140" t="s">
        <v>59</v>
      </c>
      <c r="E39" s="155" t="s">
        <v>325</v>
      </c>
      <c r="F39" s="379"/>
      <c r="G39" s="380"/>
      <c r="H39" s="231" t="s">
        <v>278</v>
      </c>
      <c r="I39" s="232" t="s">
        <v>580</v>
      </c>
      <c r="J39" s="232" t="s">
        <v>581</v>
      </c>
      <c r="K39" s="233" t="s">
        <v>582</v>
      </c>
      <c r="L39" s="174"/>
      <c r="M39" s="174"/>
      <c r="N39" s="174"/>
      <c r="O39" s="174"/>
    </row>
    <row r="40" spans="1:15" ht="15" customHeight="1">
      <c r="A40" s="357" t="s">
        <v>57</v>
      </c>
      <c r="B40" s="142" t="s">
        <v>328</v>
      </c>
      <c r="C40" s="143" t="s">
        <v>291</v>
      </c>
      <c r="D40" s="144">
        <v>45811</v>
      </c>
      <c r="E40" s="186">
        <f t="shared" ref="E40:E47" si="21">D40+3</f>
        <v>45814</v>
      </c>
      <c r="F40" s="142" t="s">
        <v>583</v>
      </c>
      <c r="G40" s="143" t="s">
        <v>584</v>
      </c>
      <c r="H40" s="144">
        <v>45817</v>
      </c>
      <c r="I40" s="144">
        <f t="shared" ref="I40:I48" si="22">H40+2</f>
        <v>45819</v>
      </c>
      <c r="J40" s="144">
        <f t="shared" ref="J40:J48" si="23">H40+3</f>
        <v>45820</v>
      </c>
      <c r="K40" s="143">
        <f t="shared" ref="K40:K48" si="24">H40+4</f>
        <v>45821</v>
      </c>
    </row>
    <row r="41" spans="1:15" ht="15" customHeight="1">
      <c r="A41" s="358"/>
      <c r="B41" s="142" t="s">
        <v>329</v>
      </c>
      <c r="C41" s="186" t="s">
        <v>330</v>
      </c>
      <c r="D41" s="144">
        <f t="shared" ref="D41:D48" si="25">D40+7</f>
        <v>45818</v>
      </c>
      <c r="E41" s="186">
        <f t="shared" si="21"/>
        <v>45821</v>
      </c>
      <c r="F41" s="142" t="s">
        <v>583</v>
      </c>
      <c r="G41" s="143" t="s">
        <v>585</v>
      </c>
      <c r="H41" s="144">
        <f t="shared" ref="H41:H46" si="26">H40+7</f>
        <v>45824</v>
      </c>
      <c r="I41" s="144">
        <f t="shared" si="22"/>
        <v>45826</v>
      </c>
      <c r="J41" s="144">
        <f t="shared" si="23"/>
        <v>45827</v>
      </c>
      <c r="K41" s="143">
        <f t="shared" si="24"/>
        <v>45828</v>
      </c>
    </row>
    <row r="42" spans="1:15" s="127" customFormat="1" ht="15" customHeight="1">
      <c r="A42" s="358"/>
      <c r="B42" s="142" t="s">
        <v>328</v>
      </c>
      <c r="C42" s="186" t="s">
        <v>308</v>
      </c>
      <c r="D42" s="144">
        <f t="shared" si="25"/>
        <v>45825</v>
      </c>
      <c r="E42" s="186">
        <f t="shared" si="21"/>
        <v>45828</v>
      </c>
      <c r="F42" s="142" t="s">
        <v>583</v>
      </c>
      <c r="G42" s="143" t="s">
        <v>586</v>
      </c>
      <c r="H42" s="144">
        <f t="shared" si="26"/>
        <v>45831</v>
      </c>
      <c r="I42" s="144">
        <f t="shared" si="22"/>
        <v>45833</v>
      </c>
      <c r="J42" s="144">
        <f t="shared" si="23"/>
        <v>45834</v>
      </c>
      <c r="K42" s="143">
        <f t="shared" si="24"/>
        <v>45835</v>
      </c>
      <c r="L42" s="1"/>
    </row>
    <row r="43" spans="1:15" s="127" customFormat="1" ht="15" customHeight="1">
      <c r="A43" s="358"/>
      <c r="B43" s="142" t="s">
        <v>329</v>
      </c>
      <c r="C43" s="186" t="s">
        <v>331</v>
      </c>
      <c r="D43" s="144">
        <f t="shared" si="25"/>
        <v>45832</v>
      </c>
      <c r="E43" s="186">
        <f t="shared" si="21"/>
        <v>45835</v>
      </c>
      <c r="F43" s="142" t="s">
        <v>583</v>
      </c>
      <c r="G43" s="143" t="s">
        <v>587</v>
      </c>
      <c r="H43" s="144">
        <f t="shared" si="26"/>
        <v>45838</v>
      </c>
      <c r="I43" s="144">
        <f t="shared" si="22"/>
        <v>45840</v>
      </c>
      <c r="J43" s="144">
        <f t="shared" si="23"/>
        <v>45841</v>
      </c>
      <c r="K43" s="143">
        <f t="shared" si="24"/>
        <v>45842</v>
      </c>
      <c r="L43" s="1"/>
    </row>
    <row r="44" spans="1:15" ht="15" customHeight="1">
      <c r="A44" s="358"/>
      <c r="B44" s="142" t="s">
        <v>328</v>
      </c>
      <c r="C44" s="186" t="s">
        <v>312</v>
      </c>
      <c r="D44" s="144">
        <f t="shared" si="25"/>
        <v>45839</v>
      </c>
      <c r="E44" s="186">
        <f t="shared" si="21"/>
        <v>45842</v>
      </c>
      <c r="F44" s="142" t="s">
        <v>583</v>
      </c>
      <c r="G44" s="143" t="s">
        <v>588</v>
      </c>
      <c r="H44" s="144">
        <f t="shared" si="26"/>
        <v>45845</v>
      </c>
      <c r="I44" s="144">
        <f t="shared" si="22"/>
        <v>45847</v>
      </c>
      <c r="J44" s="144">
        <f t="shared" si="23"/>
        <v>45848</v>
      </c>
      <c r="K44" s="143">
        <f t="shared" si="24"/>
        <v>45849</v>
      </c>
    </row>
    <row r="45" spans="1:15" ht="15" customHeight="1">
      <c r="A45" s="358"/>
      <c r="B45" s="142" t="s">
        <v>329</v>
      </c>
      <c r="C45" s="186" t="s">
        <v>332</v>
      </c>
      <c r="D45" s="144">
        <f t="shared" si="25"/>
        <v>45846</v>
      </c>
      <c r="E45" s="186">
        <f t="shared" si="21"/>
        <v>45849</v>
      </c>
      <c r="F45" s="142" t="s">
        <v>583</v>
      </c>
      <c r="G45" s="143" t="s">
        <v>589</v>
      </c>
      <c r="H45" s="144">
        <f t="shared" si="26"/>
        <v>45852</v>
      </c>
      <c r="I45" s="144">
        <f t="shared" si="22"/>
        <v>45854</v>
      </c>
      <c r="J45" s="144">
        <f t="shared" si="23"/>
        <v>45855</v>
      </c>
      <c r="K45" s="143">
        <f t="shared" si="24"/>
        <v>45856</v>
      </c>
    </row>
    <row r="46" spans="1:15" ht="15" customHeight="1">
      <c r="A46" s="358"/>
      <c r="B46" s="142" t="s">
        <v>328</v>
      </c>
      <c r="C46" s="186" t="s">
        <v>314</v>
      </c>
      <c r="D46" s="144">
        <f t="shared" si="25"/>
        <v>45853</v>
      </c>
      <c r="E46" s="186">
        <f t="shared" si="21"/>
        <v>45856</v>
      </c>
      <c r="F46" s="142" t="s">
        <v>583</v>
      </c>
      <c r="G46" s="143" t="s">
        <v>590</v>
      </c>
      <c r="H46" s="144">
        <f t="shared" si="26"/>
        <v>45859</v>
      </c>
      <c r="I46" s="144">
        <f t="shared" si="22"/>
        <v>45861</v>
      </c>
      <c r="J46" s="144">
        <f t="shared" si="23"/>
        <v>45862</v>
      </c>
      <c r="K46" s="143">
        <f t="shared" si="24"/>
        <v>45863</v>
      </c>
    </row>
    <row r="47" spans="1:15" ht="15" customHeight="1">
      <c r="A47" s="358"/>
      <c r="B47" s="142" t="s">
        <v>329</v>
      </c>
      <c r="C47" s="186" t="s">
        <v>333</v>
      </c>
      <c r="D47" s="144">
        <f t="shared" si="25"/>
        <v>45860</v>
      </c>
      <c r="E47" s="186">
        <f t="shared" si="21"/>
        <v>45863</v>
      </c>
      <c r="F47" s="142" t="s">
        <v>583</v>
      </c>
      <c r="G47" s="143" t="s">
        <v>591</v>
      </c>
      <c r="H47" s="144">
        <f>H46+7</f>
        <v>45866</v>
      </c>
      <c r="I47" s="144">
        <f t="shared" si="22"/>
        <v>45868</v>
      </c>
      <c r="J47" s="144">
        <f t="shared" si="23"/>
        <v>45869</v>
      </c>
      <c r="K47" s="143">
        <f t="shared" si="24"/>
        <v>45870</v>
      </c>
    </row>
    <row r="48" spans="1:15" ht="15" customHeight="1" thickBot="1">
      <c r="A48" s="359"/>
      <c r="B48" s="147" t="s">
        <v>328</v>
      </c>
      <c r="C48" s="148" t="s">
        <v>311</v>
      </c>
      <c r="D48" s="149">
        <f t="shared" si="25"/>
        <v>45867</v>
      </c>
      <c r="E48" s="148">
        <f>D48+3</f>
        <v>45870</v>
      </c>
      <c r="F48" s="147" t="s">
        <v>583</v>
      </c>
      <c r="G48" s="148" t="s">
        <v>592</v>
      </c>
      <c r="H48" s="149">
        <f>H47+7</f>
        <v>45873</v>
      </c>
      <c r="I48" s="149">
        <f t="shared" si="22"/>
        <v>45875</v>
      </c>
      <c r="J48" s="149">
        <f t="shared" si="23"/>
        <v>45876</v>
      </c>
      <c r="K48" s="148">
        <f t="shared" si="24"/>
        <v>45877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334</v>
      </c>
      <c r="K51" s="157"/>
      <c r="L51" s="157"/>
      <c r="M51" s="157"/>
    </row>
    <row r="52" spans="1:206" s="156" customFormat="1" ht="15" customHeight="1">
      <c r="A52" s="360" t="s">
        <v>335</v>
      </c>
      <c r="B52" s="360"/>
      <c r="C52" s="360"/>
      <c r="D52" s="360"/>
      <c r="E52" s="360"/>
      <c r="F52" s="360"/>
      <c r="G52" s="360"/>
      <c r="H52" s="360"/>
      <c r="I52" s="158"/>
      <c r="J52" s="159"/>
    </row>
    <row r="53" spans="1:206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  <c r="J53" s="159"/>
    </row>
    <row r="54" spans="1:206" s="156" customFormat="1" ht="15" customHeight="1">
      <c r="A54" s="156" t="s">
        <v>336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337</v>
      </c>
      <c r="B56" s="43"/>
      <c r="C56" s="43"/>
      <c r="D56" s="43"/>
      <c r="E56" s="43"/>
      <c r="F56" s="164" t="s">
        <v>338</v>
      </c>
      <c r="G56" s="162"/>
      <c r="H56" s="162"/>
      <c r="I56" s="162"/>
      <c r="J56" s="163"/>
    </row>
    <row r="57" spans="1:206" s="127" customFormat="1" ht="15" customHeight="1">
      <c r="A57" s="165" t="s">
        <v>339</v>
      </c>
      <c r="B57" s="1"/>
      <c r="C57" s="1"/>
      <c r="D57" s="1"/>
      <c r="E57" s="166"/>
      <c r="F57" s="1" t="s">
        <v>340</v>
      </c>
      <c r="G57" s="162"/>
      <c r="H57" s="162"/>
      <c r="I57" s="162"/>
      <c r="J57" s="163"/>
    </row>
    <row r="58" spans="1:206" s="127" customFormat="1" ht="15" customHeight="1">
      <c r="A58" s="1" t="s">
        <v>341</v>
      </c>
      <c r="B58" s="1"/>
      <c r="C58" s="1"/>
      <c r="D58" s="1"/>
      <c r="E58" s="166"/>
      <c r="F58" s="1" t="s">
        <v>342</v>
      </c>
      <c r="G58" s="162"/>
      <c r="H58" s="162"/>
      <c r="I58" s="162"/>
      <c r="J58" s="163"/>
    </row>
    <row r="59" spans="1:206" s="127" customFormat="1" ht="15" customHeight="1">
      <c r="A59" s="1" t="s">
        <v>343</v>
      </c>
      <c r="B59" s="1"/>
      <c r="C59" s="1"/>
      <c r="D59" s="166"/>
      <c r="E59" s="166"/>
      <c r="F59" s="1" t="s">
        <v>343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344</v>
      </c>
      <c r="B61" s="43"/>
      <c r="C61" s="1"/>
      <c r="D61" s="1"/>
      <c r="E61" s="1"/>
      <c r="F61" s="164" t="s">
        <v>344</v>
      </c>
      <c r="G61" s="162"/>
      <c r="H61" s="162"/>
      <c r="I61" s="162"/>
      <c r="J61" s="163"/>
    </row>
    <row r="62" spans="1:206" s="127" customFormat="1" ht="15" customHeight="1">
      <c r="A62" s="1" t="s">
        <v>345</v>
      </c>
      <c r="B62" s="1" t="s">
        <v>346</v>
      </c>
      <c r="C62" s="1"/>
      <c r="D62" s="1"/>
      <c r="E62" s="1"/>
      <c r="F62" s="1" t="s">
        <v>347</v>
      </c>
      <c r="G62" s="1" t="s">
        <v>348</v>
      </c>
      <c r="H62" s="1"/>
      <c r="I62" s="162"/>
      <c r="J62" s="163"/>
    </row>
    <row r="63" spans="1:206" s="127" customFormat="1" ht="15" customHeight="1">
      <c r="A63" s="1" t="s">
        <v>349</v>
      </c>
      <c r="B63" s="1" t="s">
        <v>350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351</v>
      </c>
      <c r="B64" s="1" t="s">
        <v>352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353</v>
      </c>
      <c r="B66" s="169" t="s">
        <v>109</v>
      </c>
      <c r="C66" s="1"/>
      <c r="D66" s="1"/>
      <c r="E66" s="1"/>
      <c r="F66" s="164" t="s">
        <v>353</v>
      </c>
      <c r="G66" s="169" t="s">
        <v>109</v>
      </c>
      <c r="H66" s="168"/>
    </row>
    <row r="67" spans="1:10" s="127" customFormat="1" ht="15" customHeight="1">
      <c r="A67" s="170" t="s">
        <v>354</v>
      </c>
      <c r="B67" s="1"/>
      <c r="C67" s="1"/>
      <c r="D67" s="1"/>
      <c r="E67" s="1"/>
      <c r="F67" s="1" t="s">
        <v>355</v>
      </c>
      <c r="G67" s="1"/>
      <c r="H67" s="168"/>
    </row>
    <row r="68" spans="1:10" s="127" customFormat="1" ht="15" customHeight="1">
      <c r="A68" s="170" t="s">
        <v>356</v>
      </c>
      <c r="B68" s="169"/>
      <c r="C68" s="1"/>
      <c r="D68" s="1"/>
      <c r="E68" s="1"/>
      <c r="F68" s="1" t="s">
        <v>357</v>
      </c>
      <c r="G68" s="1"/>
      <c r="H68" s="168"/>
      <c r="I68" s="1"/>
      <c r="J68" s="1"/>
    </row>
    <row r="69" spans="1:10" s="127" customFormat="1" ht="15" customHeight="1">
      <c r="A69" s="170" t="s">
        <v>358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359</v>
      </c>
      <c r="B71" s="169" t="s">
        <v>121</v>
      </c>
      <c r="C71" s="1"/>
      <c r="D71" s="1"/>
      <c r="E71" s="1"/>
      <c r="F71" s="164" t="s">
        <v>359</v>
      </c>
      <c r="G71" s="169" t="s">
        <v>121</v>
      </c>
      <c r="H71" s="1"/>
      <c r="I71" s="1"/>
      <c r="J71" s="1"/>
    </row>
    <row r="72" spans="1:10" s="127" customFormat="1" ht="15" customHeight="1">
      <c r="A72" s="170" t="s">
        <v>360</v>
      </c>
      <c r="B72" s="1"/>
      <c r="C72" s="1"/>
      <c r="D72" s="1"/>
      <c r="E72" s="1"/>
      <c r="F72" s="170" t="s">
        <v>361</v>
      </c>
      <c r="G72" s="1"/>
      <c r="H72" s="1"/>
      <c r="I72" s="1"/>
      <c r="J72" s="1"/>
    </row>
    <row r="73" spans="1:10" s="127" customFormat="1" ht="15" customHeight="1">
      <c r="A73" s="1" t="s">
        <v>362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363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364</v>
      </c>
      <c r="G76" s="169" t="s">
        <v>158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365</v>
      </c>
      <c r="G77" s="1" t="s">
        <v>366</v>
      </c>
      <c r="H77" s="1"/>
      <c r="I77" s="1"/>
      <c r="J77" s="1"/>
    </row>
    <row r="78" spans="1:10" s="127" customFormat="1" ht="15" customHeight="1">
      <c r="F78" s="1" t="s">
        <v>367</v>
      </c>
      <c r="G78" s="1" t="s">
        <v>368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74E9A52C-5055-4835-AA09-417246E335FA}"/>
    <hyperlink ref="A59" r:id="rId1" display="http://www.tslines.com/" xr:uid="{EB727A89-2C2C-4147-B576-11DF933DA936}"/>
    <hyperlink ref="F59" r:id="rId2" display="http://www.tslines.com/" xr:uid="{5078FEDD-0E3A-49C4-9179-FA828E8214D0}"/>
    <hyperlink ref="G71" r:id="rId3" xr:uid="{3DB0A4D5-B6A4-4574-9700-05D3FFF57195}"/>
    <hyperlink ref="G76" r:id="rId4" xr:uid="{D8FF85E4-47E3-456A-9CBD-D6FB1A37B353}"/>
    <hyperlink ref="B71" r:id="rId5" xr:uid="{060B94C1-1EB0-4338-9520-1554E7FD9EE1}"/>
    <hyperlink ref="G66" r:id="rId6" display="mailto:cus.tslhph@tslines.com.vn" xr:uid="{3E7AAFC1-B432-47EB-9EA9-A27AF49CB8AC}"/>
    <hyperlink ref="B66" r:id="rId7" display="mailto:cus.tslhph@tslines.com.vn" xr:uid="{A5AEAACD-D501-4449-B606-EAB01BB8E205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19.425781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7" t="s">
        <v>40</v>
      </c>
      <c r="D1" s="367"/>
      <c r="E1" s="367"/>
      <c r="F1" s="367"/>
      <c r="G1" s="367"/>
      <c r="H1" s="367"/>
      <c r="I1" s="367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8" t="s">
        <v>593</v>
      </c>
      <c r="B3" s="368"/>
      <c r="C3" s="368"/>
      <c r="D3" s="368"/>
      <c r="E3" s="368"/>
      <c r="F3" s="368"/>
      <c r="G3" s="368"/>
      <c r="H3" s="368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9" t="s">
        <v>63</v>
      </c>
      <c r="B5" s="293" t="s">
        <v>44</v>
      </c>
      <c r="C5" s="294" t="s">
        <v>45</v>
      </c>
      <c r="D5" s="372" t="s">
        <v>64</v>
      </c>
      <c r="E5" s="373"/>
      <c r="F5" s="294" t="s">
        <v>65</v>
      </c>
      <c r="G5" s="294" t="s">
        <v>66</v>
      </c>
      <c r="H5" s="295" t="s">
        <v>67</v>
      </c>
    </row>
    <row r="6" spans="1:204" ht="14.25" customHeight="1">
      <c r="A6" s="370"/>
      <c r="B6" s="59" t="s">
        <v>49</v>
      </c>
      <c r="C6" s="60" t="s">
        <v>50</v>
      </c>
      <c r="D6" s="324" t="s">
        <v>68</v>
      </c>
      <c r="E6" s="325"/>
      <c r="F6" s="61" t="s">
        <v>69</v>
      </c>
      <c r="G6" s="61" t="s">
        <v>70</v>
      </c>
      <c r="H6" s="62" t="s">
        <v>71</v>
      </c>
    </row>
    <row r="7" spans="1:204" ht="14.25" customHeight="1">
      <c r="A7" s="370"/>
      <c r="B7" s="59" t="s">
        <v>55</v>
      </c>
      <c r="C7" s="60" t="s">
        <v>56</v>
      </c>
      <c r="D7" s="324" t="s">
        <v>72</v>
      </c>
      <c r="E7" s="325"/>
      <c r="F7" s="61" t="s">
        <v>73</v>
      </c>
      <c r="G7" s="61" t="s">
        <v>74</v>
      </c>
      <c r="H7" s="62" t="s">
        <v>74</v>
      </c>
    </row>
    <row r="8" spans="1:204" ht="14.25" customHeight="1" thickBot="1">
      <c r="A8" s="371"/>
      <c r="B8" s="63" t="s">
        <v>57</v>
      </c>
      <c r="C8" s="64" t="s">
        <v>58</v>
      </c>
      <c r="D8" s="322" t="s">
        <v>70</v>
      </c>
      <c r="E8" s="323"/>
      <c r="F8" s="64" t="s">
        <v>75</v>
      </c>
      <c r="G8" s="64" t="s">
        <v>72</v>
      </c>
      <c r="H8" s="65" t="s">
        <v>72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370</v>
      </c>
      <c r="B10" s="201" t="s">
        <v>594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264</v>
      </c>
      <c r="B11" s="131" t="s">
        <v>265</v>
      </c>
      <c r="C11" s="132" t="s">
        <v>266</v>
      </c>
      <c r="D11" s="133" t="s">
        <v>267</v>
      </c>
      <c r="E11" s="153" t="s">
        <v>269</v>
      </c>
      <c r="F11" s="385"/>
      <c r="G11" s="386"/>
      <c r="H11" s="133" t="s">
        <v>269</v>
      </c>
      <c r="I11" s="227" t="s">
        <v>595</v>
      </c>
      <c r="J11" s="228" t="s">
        <v>596</v>
      </c>
      <c r="K11" s="14"/>
    </row>
    <row r="12" spans="1:204" s="127" customFormat="1" ht="15" customHeight="1">
      <c r="A12" s="381" t="s">
        <v>272</v>
      </c>
      <c r="B12" s="363"/>
      <c r="C12" s="364"/>
      <c r="D12" s="136" t="s">
        <v>273</v>
      </c>
      <c r="E12" s="139" t="s">
        <v>274</v>
      </c>
      <c r="F12" s="383" t="s">
        <v>374</v>
      </c>
      <c r="G12" s="384"/>
      <c r="H12" s="136" t="s">
        <v>273</v>
      </c>
      <c r="I12" s="232" t="s">
        <v>597</v>
      </c>
      <c r="J12" s="247" t="s">
        <v>598</v>
      </c>
      <c r="K12" s="14"/>
    </row>
    <row r="13" spans="1:204" s="127" customFormat="1" ht="15" customHeight="1">
      <c r="A13" s="381"/>
      <c r="B13" s="365"/>
      <c r="C13" s="366"/>
      <c r="D13" s="140" t="s">
        <v>277</v>
      </c>
      <c r="E13" s="209" t="s">
        <v>279</v>
      </c>
      <c r="F13" s="383"/>
      <c r="G13" s="384"/>
      <c r="H13" s="189" t="s">
        <v>279</v>
      </c>
      <c r="I13" s="232" t="s">
        <v>599</v>
      </c>
      <c r="J13" s="247" t="s">
        <v>600</v>
      </c>
      <c r="K13" s="14"/>
    </row>
    <row r="14" spans="1:204" s="127" customFormat="1" ht="15" customHeight="1">
      <c r="A14" s="407" t="s">
        <v>49</v>
      </c>
      <c r="B14" s="273" t="s">
        <v>282</v>
      </c>
      <c r="C14" s="186" t="s">
        <v>283</v>
      </c>
      <c r="D14" s="142">
        <v>45810</v>
      </c>
      <c r="E14" s="143">
        <f t="shared" ref="E14:E22" si="0">D14+2</f>
        <v>45812</v>
      </c>
      <c r="F14" s="142" t="s">
        <v>601</v>
      </c>
      <c r="G14" s="143" t="s">
        <v>602</v>
      </c>
      <c r="H14" s="271">
        <v>45816</v>
      </c>
      <c r="I14" s="144">
        <f t="shared" ref="I14:I22" si="1">H14+3</f>
        <v>45819</v>
      </c>
      <c r="J14" s="143">
        <f t="shared" ref="J14:J22" si="2">H14+4</f>
        <v>45820</v>
      </c>
      <c r="K14" s="14"/>
    </row>
    <row r="15" spans="1:204" s="127" customFormat="1" ht="15" customHeight="1">
      <c r="A15" s="407"/>
      <c r="B15" s="273" t="s">
        <v>284</v>
      </c>
      <c r="C15" s="186" t="s">
        <v>285</v>
      </c>
      <c r="D15" s="142">
        <f t="shared" ref="D15:D21" si="3">D14+7</f>
        <v>45817</v>
      </c>
      <c r="E15" s="143">
        <f t="shared" si="0"/>
        <v>45819</v>
      </c>
      <c r="F15" s="142" t="s">
        <v>603</v>
      </c>
      <c r="G15" s="143" t="s">
        <v>604</v>
      </c>
      <c r="H15" s="271">
        <f t="shared" ref="H15:H21" si="4">H14+7</f>
        <v>45823</v>
      </c>
      <c r="I15" s="144">
        <f t="shared" si="1"/>
        <v>45826</v>
      </c>
      <c r="J15" s="143">
        <f t="shared" si="2"/>
        <v>45827</v>
      </c>
      <c r="K15" s="14"/>
    </row>
    <row r="16" spans="1:204" s="127" customFormat="1" ht="15" customHeight="1">
      <c r="A16" s="407"/>
      <c r="B16" s="273" t="s">
        <v>286</v>
      </c>
      <c r="C16" s="186" t="s">
        <v>287</v>
      </c>
      <c r="D16" s="142">
        <f t="shared" si="3"/>
        <v>45824</v>
      </c>
      <c r="E16" s="143">
        <v>45743</v>
      </c>
      <c r="F16" s="142" t="s">
        <v>601</v>
      </c>
      <c r="G16" s="143" t="s">
        <v>605</v>
      </c>
      <c r="H16" s="271">
        <f t="shared" si="4"/>
        <v>45830</v>
      </c>
      <c r="I16" s="144">
        <f t="shared" si="1"/>
        <v>45833</v>
      </c>
      <c r="J16" s="143">
        <f t="shared" si="2"/>
        <v>45834</v>
      </c>
      <c r="K16" s="14"/>
    </row>
    <row r="17" spans="1:11" s="127" customFormat="1" ht="15" customHeight="1">
      <c r="A17" s="357"/>
      <c r="B17" s="273" t="s">
        <v>282</v>
      </c>
      <c r="C17" s="186" t="s">
        <v>288</v>
      </c>
      <c r="D17" s="142">
        <f t="shared" si="3"/>
        <v>45831</v>
      </c>
      <c r="E17" s="143">
        <v>45746</v>
      </c>
      <c r="F17" s="301" t="s">
        <v>603</v>
      </c>
      <c r="G17" s="186" t="s">
        <v>606</v>
      </c>
      <c r="H17" s="271">
        <f t="shared" si="4"/>
        <v>45837</v>
      </c>
      <c r="I17" s="144">
        <f t="shared" ref="I17:I21" si="5">H17+3</f>
        <v>45840</v>
      </c>
      <c r="J17" s="143">
        <f t="shared" ref="J17:J21" si="6">H17+4</f>
        <v>45841</v>
      </c>
      <c r="K17" s="14"/>
    </row>
    <row r="18" spans="1:11" s="127" customFormat="1" ht="15" customHeight="1">
      <c r="A18" s="357"/>
      <c r="B18" s="273" t="s">
        <v>284</v>
      </c>
      <c r="C18" s="186" t="s">
        <v>289</v>
      </c>
      <c r="D18" s="142">
        <f t="shared" si="3"/>
        <v>45838</v>
      </c>
      <c r="E18" s="143">
        <v>45749</v>
      </c>
      <c r="F18" s="301" t="s">
        <v>601</v>
      </c>
      <c r="G18" s="186" t="s">
        <v>604</v>
      </c>
      <c r="H18" s="271">
        <f t="shared" si="4"/>
        <v>45844</v>
      </c>
      <c r="I18" s="144">
        <f t="shared" si="5"/>
        <v>45847</v>
      </c>
      <c r="J18" s="143">
        <f t="shared" si="6"/>
        <v>45848</v>
      </c>
      <c r="K18" s="14"/>
    </row>
    <row r="19" spans="1:11" s="127" customFormat="1" ht="15" customHeight="1">
      <c r="A19" s="357"/>
      <c r="B19" s="273" t="s">
        <v>286</v>
      </c>
      <c r="C19" s="186" t="s">
        <v>290</v>
      </c>
      <c r="D19" s="142">
        <f t="shared" si="3"/>
        <v>45845</v>
      </c>
      <c r="E19" s="143">
        <f t="shared" si="0"/>
        <v>45847</v>
      </c>
      <c r="F19" s="301" t="s">
        <v>603</v>
      </c>
      <c r="G19" s="186" t="s">
        <v>607</v>
      </c>
      <c r="H19" s="271">
        <f t="shared" si="4"/>
        <v>45851</v>
      </c>
      <c r="I19" s="144">
        <f t="shared" si="5"/>
        <v>45854</v>
      </c>
      <c r="J19" s="143">
        <f t="shared" si="6"/>
        <v>45855</v>
      </c>
      <c r="K19" s="14"/>
    </row>
    <row r="20" spans="1:11" s="127" customFormat="1" ht="15" customHeight="1">
      <c r="A20" s="357"/>
      <c r="B20" s="273" t="s">
        <v>282</v>
      </c>
      <c r="C20" s="186" t="s">
        <v>291</v>
      </c>
      <c r="D20" s="142">
        <f t="shared" si="3"/>
        <v>45852</v>
      </c>
      <c r="E20" s="143">
        <f t="shared" si="0"/>
        <v>45854</v>
      </c>
      <c r="F20" s="301" t="s">
        <v>601</v>
      </c>
      <c r="G20" s="186" t="s">
        <v>606</v>
      </c>
      <c r="H20" s="271">
        <f t="shared" si="4"/>
        <v>45858</v>
      </c>
      <c r="I20" s="144">
        <f t="shared" si="5"/>
        <v>45861</v>
      </c>
      <c r="J20" s="143">
        <f t="shared" si="6"/>
        <v>45862</v>
      </c>
      <c r="K20" s="14"/>
    </row>
    <row r="21" spans="1:11" s="127" customFormat="1" ht="15" customHeight="1">
      <c r="A21" s="357"/>
      <c r="B21" s="273" t="s">
        <v>284</v>
      </c>
      <c r="C21" s="186" t="s">
        <v>292</v>
      </c>
      <c r="D21" s="142">
        <f t="shared" si="3"/>
        <v>45859</v>
      </c>
      <c r="E21" s="143">
        <f t="shared" si="0"/>
        <v>45861</v>
      </c>
      <c r="F21" s="301" t="s">
        <v>603</v>
      </c>
      <c r="G21" s="186" t="s">
        <v>608</v>
      </c>
      <c r="H21" s="271">
        <f t="shared" si="4"/>
        <v>45865</v>
      </c>
      <c r="I21" s="144">
        <f t="shared" si="5"/>
        <v>45868</v>
      </c>
      <c r="J21" s="143">
        <f t="shared" si="6"/>
        <v>45869</v>
      </c>
      <c r="K21" s="14"/>
    </row>
    <row r="22" spans="1:11" s="127" customFormat="1" ht="15" customHeight="1" thickBot="1">
      <c r="A22" s="408"/>
      <c r="B22" s="272" t="s">
        <v>286</v>
      </c>
      <c r="C22" s="148" t="s">
        <v>293</v>
      </c>
      <c r="D22" s="147">
        <f>D21+7</f>
        <v>45866</v>
      </c>
      <c r="E22" s="148">
        <f t="shared" si="0"/>
        <v>45868</v>
      </c>
      <c r="F22" s="147" t="s">
        <v>601</v>
      </c>
      <c r="G22" s="148" t="s">
        <v>607</v>
      </c>
      <c r="H22" s="272">
        <f>H21+7</f>
        <v>45872</v>
      </c>
      <c r="I22" s="149">
        <f t="shared" si="1"/>
        <v>45875</v>
      </c>
      <c r="J22" s="148">
        <f t="shared" si="2"/>
        <v>45876</v>
      </c>
      <c r="K22" s="14"/>
    </row>
    <row r="23" spans="1:11" s="127" customFormat="1" ht="15" customHeight="1" thickBot="1"/>
    <row r="24" spans="1:11" s="14" customFormat="1" ht="15" customHeight="1">
      <c r="A24" s="130" t="s">
        <v>264</v>
      </c>
      <c r="B24" s="131" t="s">
        <v>265</v>
      </c>
      <c r="C24" s="132" t="s">
        <v>266</v>
      </c>
      <c r="D24" s="133" t="s">
        <v>267</v>
      </c>
      <c r="E24" s="153" t="s">
        <v>296</v>
      </c>
      <c r="F24" s="385"/>
      <c r="G24" s="386"/>
      <c r="H24" s="133" t="s">
        <v>296</v>
      </c>
      <c r="I24" s="227" t="s">
        <v>595</v>
      </c>
      <c r="J24" s="228" t="s">
        <v>596</v>
      </c>
    </row>
    <row r="25" spans="1:11" s="14" customFormat="1" ht="15" customHeight="1">
      <c r="A25" s="361" t="s">
        <v>272</v>
      </c>
      <c r="B25" s="363"/>
      <c r="C25" s="364"/>
      <c r="D25" s="136" t="s">
        <v>273</v>
      </c>
      <c r="E25" s="139" t="s">
        <v>274</v>
      </c>
      <c r="F25" s="383" t="s">
        <v>374</v>
      </c>
      <c r="G25" s="384"/>
      <c r="H25" s="189" t="s">
        <v>375</v>
      </c>
      <c r="I25" s="232" t="s">
        <v>597</v>
      </c>
      <c r="J25" s="247" t="s">
        <v>598</v>
      </c>
    </row>
    <row r="26" spans="1:11" s="14" customFormat="1" ht="15" customHeight="1">
      <c r="A26" s="362"/>
      <c r="B26" s="365"/>
      <c r="C26" s="366"/>
      <c r="D26" s="140" t="s">
        <v>277</v>
      </c>
      <c r="E26" s="155" t="s">
        <v>303</v>
      </c>
      <c r="F26" s="383"/>
      <c r="G26" s="384"/>
      <c r="H26" s="189" t="s">
        <v>303</v>
      </c>
      <c r="I26" s="232" t="s">
        <v>599</v>
      </c>
      <c r="J26" s="247" t="s">
        <v>600</v>
      </c>
    </row>
    <row r="27" spans="1:11" s="14" customFormat="1" ht="15" customHeight="1">
      <c r="A27" s="358" t="s">
        <v>55</v>
      </c>
      <c r="B27" s="273" t="s">
        <v>307</v>
      </c>
      <c r="C27" s="186" t="s">
        <v>308</v>
      </c>
      <c r="D27" s="142">
        <v>45812</v>
      </c>
      <c r="E27" s="143">
        <f>D27+2</f>
        <v>45814</v>
      </c>
      <c r="F27" s="142" t="s">
        <v>603</v>
      </c>
      <c r="G27" s="143" t="s">
        <v>604</v>
      </c>
      <c r="H27" s="271">
        <v>45822</v>
      </c>
      <c r="I27" s="144">
        <f t="shared" ref="I27:I35" si="7">H27+4</f>
        <v>45826</v>
      </c>
      <c r="J27" s="143">
        <f t="shared" ref="J27:J35" si="8">H27+5</f>
        <v>45827</v>
      </c>
    </row>
    <row r="28" spans="1:11" s="14" customFormat="1" ht="15" customHeight="1">
      <c r="A28" s="358"/>
      <c r="B28" s="273" t="s">
        <v>309</v>
      </c>
      <c r="C28" s="186" t="s">
        <v>308</v>
      </c>
      <c r="D28" s="142">
        <f t="shared" ref="D28:D34" si="9">D27+7</f>
        <v>45819</v>
      </c>
      <c r="E28" s="143">
        <f>D28+2</f>
        <v>45821</v>
      </c>
      <c r="F28" s="142" t="s">
        <v>601</v>
      </c>
      <c r="G28" s="143" t="s">
        <v>605</v>
      </c>
      <c r="H28" s="271">
        <f t="shared" ref="H28:H34" si="10">H27+7</f>
        <v>45829</v>
      </c>
      <c r="I28" s="144">
        <f t="shared" si="7"/>
        <v>45833</v>
      </c>
      <c r="J28" s="143">
        <f t="shared" si="8"/>
        <v>45834</v>
      </c>
    </row>
    <row r="29" spans="1:11" s="14" customFormat="1" ht="15" customHeight="1">
      <c r="A29" s="358"/>
      <c r="B29" s="273" t="s">
        <v>310</v>
      </c>
      <c r="C29" s="186" t="s">
        <v>311</v>
      </c>
      <c r="D29" s="142">
        <f t="shared" si="9"/>
        <v>45826</v>
      </c>
      <c r="E29" s="143">
        <f t="shared" ref="E29:E34" si="11">D29+2</f>
        <v>45828</v>
      </c>
      <c r="F29" s="142" t="s">
        <v>603</v>
      </c>
      <c r="G29" s="143" t="s">
        <v>606</v>
      </c>
      <c r="H29" s="271">
        <f t="shared" si="10"/>
        <v>45836</v>
      </c>
      <c r="I29" s="144">
        <f t="shared" si="7"/>
        <v>45840</v>
      </c>
      <c r="J29" s="143">
        <f t="shared" si="8"/>
        <v>45841</v>
      </c>
    </row>
    <row r="30" spans="1:11" s="14" customFormat="1" ht="15" customHeight="1">
      <c r="A30" s="358"/>
      <c r="B30" s="273" t="s">
        <v>307</v>
      </c>
      <c r="C30" s="186" t="s">
        <v>312</v>
      </c>
      <c r="D30" s="142">
        <f t="shared" si="9"/>
        <v>45833</v>
      </c>
      <c r="E30" s="143">
        <f t="shared" si="11"/>
        <v>45835</v>
      </c>
      <c r="F30" s="301" t="s">
        <v>601</v>
      </c>
      <c r="G30" s="186" t="s">
        <v>604</v>
      </c>
      <c r="H30" s="271">
        <f t="shared" si="10"/>
        <v>45843</v>
      </c>
      <c r="I30" s="144">
        <f t="shared" si="7"/>
        <v>45847</v>
      </c>
      <c r="J30" s="143">
        <f t="shared" si="8"/>
        <v>45848</v>
      </c>
    </row>
    <row r="31" spans="1:11" s="14" customFormat="1" ht="15" customHeight="1">
      <c r="A31" s="358"/>
      <c r="B31" s="273" t="s">
        <v>309</v>
      </c>
      <c r="C31" s="186" t="s">
        <v>312</v>
      </c>
      <c r="D31" s="142">
        <f t="shared" si="9"/>
        <v>45840</v>
      </c>
      <c r="E31" s="143">
        <f t="shared" si="11"/>
        <v>45842</v>
      </c>
      <c r="F31" s="301" t="s">
        <v>603</v>
      </c>
      <c r="G31" s="186" t="s">
        <v>607</v>
      </c>
      <c r="H31" s="271">
        <f t="shared" si="10"/>
        <v>45850</v>
      </c>
      <c r="I31" s="144">
        <f t="shared" si="7"/>
        <v>45854</v>
      </c>
      <c r="J31" s="143">
        <f t="shared" si="8"/>
        <v>45855</v>
      </c>
    </row>
    <row r="32" spans="1:11" s="14" customFormat="1" ht="15" customHeight="1">
      <c r="A32" s="358"/>
      <c r="B32" s="273" t="s">
        <v>310</v>
      </c>
      <c r="C32" s="186" t="s">
        <v>313</v>
      </c>
      <c r="D32" s="142">
        <f t="shared" si="9"/>
        <v>45847</v>
      </c>
      <c r="E32" s="143">
        <f t="shared" si="11"/>
        <v>45849</v>
      </c>
      <c r="F32" s="301" t="s">
        <v>601</v>
      </c>
      <c r="G32" s="186" t="s">
        <v>606</v>
      </c>
      <c r="H32" s="271">
        <f t="shared" si="10"/>
        <v>45857</v>
      </c>
      <c r="I32" s="144">
        <f t="shared" si="7"/>
        <v>45861</v>
      </c>
      <c r="J32" s="143">
        <f t="shared" si="8"/>
        <v>45862</v>
      </c>
    </row>
    <row r="33" spans="1:16379" s="14" customFormat="1" ht="15" customHeight="1">
      <c r="A33" s="358"/>
      <c r="B33" s="273" t="s">
        <v>307</v>
      </c>
      <c r="C33" s="186" t="s">
        <v>314</v>
      </c>
      <c r="D33" s="142">
        <f t="shared" si="9"/>
        <v>45854</v>
      </c>
      <c r="E33" s="143">
        <f t="shared" si="11"/>
        <v>45856</v>
      </c>
      <c r="F33" s="301" t="s">
        <v>603</v>
      </c>
      <c r="G33" s="186" t="s">
        <v>608</v>
      </c>
      <c r="H33" s="271">
        <f t="shared" si="10"/>
        <v>45864</v>
      </c>
      <c r="I33" s="144">
        <f t="shared" si="7"/>
        <v>45868</v>
      </c>
      <c r="J33" s="143">
        <f t="shared" si="8"/>
        <v>45869</v>
      </c>
    </row>
    <row r="34" spans="1:16379" s="14" customFormat="1" ht="15" customHeight="1">
      <c r="A34" s="358"/>
      <c r="B34" s="273" t="s">
        <v>309</v>
      </c>
      <c r="C34" s="186" t="s">
        <v>314</v>
      </c>
      <c r="D34" s="142">
        <f t="shared" si="9"/>
        <v>45861</v>
      </c>
      <c r="E34" s="143">
        <f t="shared" si="11"/>
        <v>45863</v>
      </c>
      <c r="F34" s="301" t="s">
        <v>601</v>
      </c>
      <c r="G34" s="186" t="s">
        <v>607</v>
      </c>
      <c r="H34" s="271">
        <f t="shared" si="10"/>
        <v>45871</v>
      </c>
      <c r="I34" s="144">
        <f t="shared" si="7"/>
        <v>45875</v>
      </c>
      <c r="J34" s="143">
        <f t="shared" si="8"/>
        <v>45876</v>
      </c>
    </row>
    <row r="35" spans="1:16379" s="14" customFormat="1" ht="15" customHeight="1" thickBot="1">
      <c r="A35" s="359"/>
      <c r="B35" s="272" t="s">
        <v>310</v>
      </c>
      <c r="C35" s="148" t="s">
        <v>315</v>
      </c>
      <c r="D35" s="147">
        <f>D34+7</f>
        <v>45868</v>
      </c>
      <c r="E35" s="148">
        <f>D35+2</f>
        <v>45870</v>
      </c>
      <c r="F35" s="147" t="s">
        <v>603</v>
      </c>
      <c r="G35" s="148" t="s">
        <v>609</v>
      </c>
      <c r="H35" s="272">
        <f>H34+7</f>
        <v>45878</v>
      </c>
      <c r="I35" s="149">
        <f t="shared" si="7"/>
        <v>45882</v>
      </c>
      <c r="J35" s="148">
        <f t="shared" si="8"/>
        <v>45883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264</v>
      </c>
      <c r="B37" s="131" t="s">
        <v>265</v>
      </c>
      <c r="C37" s="132" t="s">
        <v>266</v>
      </c>
      <c r="D37" s="133" t="s">
        <v>267</v>
      </c>
      <c r="E37" s="153" t="s">
        <v>319</v>
      </c>
      <c r="F37" s="385"/>
      <c r="G37" s="386"/>
      <c r="H37" s="133" t="s">
        <v>268</v>
      </c>
      <c r="I37" s="227" t="s">
        <v>595</v>
      </c>
      <c r="J37" s="228" t="s">
        <v>596</v>
      </c>
    </row>
    <row r="38" spans="1:16379" s="127" customFormat="1" ht="15" customHeight="1">
      <c r="A38" s="361" t="s">
        <v>272</v>
      </c>
      <c r="B38" s="363"/>
      <c r="C38" s="364"/>
      <c r="D38" s="136" t="s">
        <v>273</v>
      </c>
      <c r="E38" s="139" t="s">
        <v>300</v>
      </c>
      <c r="F38" s="383" t="s">
        <v>374</v>
      </c>
      <c r="G38" s="384"/>
      <c r="H38" s="195" t="s">
        <v>273</v>
      </c>
      <c r="I38" s="232" t="s">
        <v>597</v>
      </c>
      <c r="J38" s="247" t="s">
        <v>598</v>
      </c>
    </row>
    <row r="39" spans="1:16379" s="127" customFormat="1" ht="15" customHeight="1">
      <c r="A39" s="362"/>
      <c r="B39" s="365"/>
      <c r="C39" s="366"/>
      <c r="D39" s="140" t="s">
        <v>59</v>
      </c>
      <c r="E39" s="155" t="s">
        <v>325</v>
      </c>
      <c r="F39" s="383"/>
      <c r="G39" s="384"/>
      <c r="H39" s="231" t="s">
        <v>278</v>
      </c>
      <c r="I39" s="232" t="s">
        <v>599</v>
      </c>
      <c r="J39" s="247" t="s">
        <v>600</v>
      </c>
    </row>
    <row r="40" spans="1:16379" s="127" customFormat="1" ht="15" customHeight="1">
      <c r="A40" s="357" t="s">
        <v>57</v>
      </c>
      <c r="B40" s="142" t="s">
        <v>328</v>
      </c>
      <c r="C40" s="143" t="s">
        <v>291</v>
      </c>
      <c r="D40" s="144">
        <v>45811</v>
      </c>
      <c r="E40" s="186">
        <f t="shared" ref="E40:E47" si="12">D40+3</f>
        <v>45814</v>
      </c>
      <c r="F40" s="142" t="s">
        <v>601</v>
      </c>
      <c r="G40" s="143" t="s">
        <v>602</v>
      </c>
      <c r="H40" s="271">
        <v>45816</v>
      </c>
      <c r="I40" s="144">
        <f t="shared" ref="I40:I48" si="13">H40+3</f>
        <v>45819</v>
      </c>
      <c r="J40" s="143">
        <f t="shared" ref="J40:J48" si="14">H40+4</f>
        <v>45820</v>
      </c>
    </row>
    <row r="41" spans="1:16379" s="127" customFormat="1" ht="15" customHeight="1">
      <c r="A41" s="358"/>
      <c r="B41" s="142" t="s">
        <v>329</v>
      </c>
      <c r="C41" s="186" t="s">
        <v>330</v>
      </c>
      <c r="D41" s="144">
        <f t="shared" ref="D41:D48" si="15">D40+7</f>
        <v>45818</v>
      </c>
      <c r="E41" s="186">
        <f t="shared" si="12"/>
        <v>45821</v>
      </c>
      <c r="F41" s="142" t="s">
        <v>603</v>
      </c>
      <c r="G41" s="143" t="s">
        <v>604</v>
      </c>
      <c r="H41" s="271">
        <f t="shared" ref="H41:H47" si="16">H40+7</f>
        <v>45823</v>
      </c>
      <c r="I41" s="144">
        <f t="shared" si="13"/>
        <v>45826</v>
      </c>
      <c r="J41" s="143">
        <f t="shared" si="14"/>
        <v>45827</v>
      </c>
    </row>
    <row r="42" spans="1:16379" s="127" customFormat="1" ht="15" customHeight="1">
      <c r="A42" s="358"/>
      <c r="B42" s="142" t="s">
        <v>328</v>
      </c>
      <c r="C42" s="186" t="s">
        <v>308</v>
      </c>
      <c r="D42" s="144">
        <f t="shared" si="15"/>
        <v>45825</v>
      </c>
      <c r="E42" s="186">
        <f t="shared" si="12"/>
        <v>45828</v>
      </c>
      <c r="F42" s="142" t="s">
        <v>601</v>
      </c>
      <c r="G42" s="143" t="s">
        <v>605</v>
      </c>
      <c r="H42" s="271">
        <f t="shared" si="16"/>
        <v>45830</v>
      </c>
      <c r="I42" s="144">
        <f t="shared" si="13"/>
        <v>45833</v>
      </c>
      <c r="J42" s="143">
        <f t="shared" si="14"/>
        <v>45834</v>
      </c>
    </row>
    <row r="43" spans="1:16379" s="127" customFormat="1" ht="15" customHeight="1">
      <c r="A43" s="358"/>
      <c r="B43" s="142" t="s">
        <v>329</v>
      </c>
      <c r="C43" s="186" t="s">
        <v>331</v>
      </c>
      <c r="D43" s="144">
        <f t="shared" si="15"/>
        <v>45832</v>
      </c>
      <c r="E43" s="186">
        <f t="shared" si="12"/>
        <v>45835</v>
      </c>
      <c r="F43" s="301" t="s">
        <v>603</v>
      </c>
      <c r="G43" s="186" t="s">
        <v>606</v>
      </c>
      <c r="H43" s="271">
        <f t="shared" si="16"/>
        <v>45837</v>
      </c>
      <c r="I43" s="144">
        <f t="shared" si="13"/>
        <v>45840</v>
      </c>
      <c r="J43" s="143">
        <f t="shared" si="14"/>
        <v>45841</v>
      </c>
    </row>
    <row r="44" spans="1:16379" s="127" customFormat="1" ht="15" customHeight="1">
      <c r="A44" s="358"/>
      <c r="B44" s="142" t="s">
        <v>328</v>
      </c>
      <c r="C44" s="186" t="s">
        <v>312</v>
      </c>
      <c r="D44" s="144">
        <f t="shared" si="15"/>
        <v>45839</v>
      </c>
      <c r="E44" s="186">
        <f t="shared" si="12"/>
        <v>45842</v>
      </c>
      <c r="F44" s="301" t="s">
        <v>601</v>
      </c>
      <c r="G44" s="186" t="s">
        <v>604</v>
      </c>
      <c r="H44" s="271">
        <f t="shared" si="16"/>
        <v>45844</v>
      </c>
      <c r="I44" s="144">
        <f t="shared" si="13"/>
        <v>45847</v>
      </c>
      <c r="J44" s="143">
        <f t="shared" si="14"/>
        <v>45848</v>
      </c>
    </row>
    <row r="45" spans="1:16379" s="127" customFormat="1" ht="15" customHeight="1">
      <c r="A45" s="358"/>
      <c r="B45" s="142" t="s">
        <v>329</v>
      </c>
      <c r="C45" s="186" t="s">
        <v>332</v>
      </c>
      <c r="D45" s="144">
        <f t="shared" si="15"/>
        <v>45846</v>
      </c>
      <c r="E45" s="186">
        <f t="shared" si="12"/>
        <v>45849</v>
      </c>
      <c r="F45" s="301" t="s">
        <v>603</v>
      </c>
      <c r="G45" s="186" t="s">
        <v>607</v>
      </c>
      <c r="H45" s="271">
        <f t="shared" si="16"/>
        <v>45851</v>
      </c>
      <c r="I45" s="144">
        <f t="shared" si="13"/>
        <v>45854</v>
      </c>
      <c r="J45" s="143">
        <f t="shared" si="14"/>
        <v>45855</v>
      </c>
    </row>
    <row r="46" spans="1:16379" s="127" customFormat="1" ht="15" customHeight="1">
      <c r="A46" s="358"/>
      <c r="B46" s="142" t="s">
        <v>328</v>
      </c>
      <c r="C46" s="186" t="s">
        <v>314</v>
      </c>
      <c r="D46" s="144">
        <f t="shared" si="15"/>
        <v>45853</v>
      </c>
      <c r="E46" s="186">
        <f t="shared" si="12"/>
        <v>45856</v>
      </c>
      <c r="F46" s="301" t="s">
        <v>601</v>
      </c>
      <c r="G46" s="186" t="s">
        <v>606</v>
      </c>
      <c r="H46" s="271">
        <f t="shared" si="16"/>
        <v>45858</v>
      </c>
      <c r="I46" s="144">
        <f t="shared" si="13"/>
        <v>45861</v>
      </c>
      <c r="J46" s="143">
        <f t="shared" si="14"/>
        <v>45862</v>
      </c>
    </row>
    <row r="47" spans="1:16379" s="127" customFormat="1" ht="15" customHeight="1">
      <c r="A47" s="358"/>
      <c r="B47" s="142" t="s">
        <v>329</v>
      </c>
      <c r="C47" s="186" t="s">
        <v>333</v>
      </c>
      <c r="D47" s="144">
        <f t="shared" si="15"/>
        <v>45860</v>
      </c>
      <c r="E47" s="186">
        <f t="shared" si="12"/>
        <v>45863</v>
      </c>
      <c r="F47" s="301" t="s">
        <v>603</v>
      </c>
      <c r="G47" s="186" t="s">
        <v>608</v>
      </c>
      <c r="H47" s="271">
        <f t="shared" si="16"/>
        <v>45865</v>
      </c>
      <c r="I47" s="144">
        <f t="shared" si="13"/>
        <v>45868</v>
      </c>
      <c r="J47" s="143">
        <f t="shared" si="14"/>
        <v>45869</v>
      </c>
    </row>
    <row r="48" spans="1:16379" s="127" customFormat="1" ht="15" customHeight="1" thickBot="1">
      <c r="A48" s="359"/>
      <c r="B48" s="147" t="s">
        <v>328</v>
      </c>
      <c r="C48" s="148" t="s">
        <v>311</v>
      </c>
      <c r="D48" s="149">
        <f t="shared" si="15"/>
        <v>45867</v>
      </c>
      <c r="E48" s="148">
        <f>D48+3</f>
        <v>45870</v>
      </c>
      <c r="F48" s="147" t="s">
        <v>601</v>
      </c>
      <c r="G48" s="148" t="s">
        <v>607</v>
      </c>
      <c r="H48" s="272">
        <f>H47+7</f>
        <v>45872</v>
      </c>
      <c r="I48" s="149">
        <f t="shared" si="13"/>
        <v>45875</v>
      </c>
      <c r="J48" s="148">
        <f t="shared" si="14"/>
        <v>45876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334</v>
      </c>
      <c r="J51" s="157"/>
      <c r="K51" s="157"/>
    </row>
    <row r="52" spans="1:204" s="156" customFormat="1" ht="15" customHeight="1">
      <c r="A52" s="360" t="s">
        <v>335</v>
      </c>
      <c r="B52" s="360"/>
      <c r="C52" s="360"/>
      <c r="D52" s="360"/>
      <c r="E52" s="360"/>
      <c r="F52" s="360"/>
      <c r="G52" s="360"/>
      <c r="H52" s="360"/>
      <c r="I52" s="158"/>
    </row>
    <row r="53" spans="1:204" s="156" customFormat="1" ht="15" customHeight="1">
      <c r="A53" s="360"/>
      <c r="B53" s="360"/>
      <c r="C53" s="360"/>
      <c r="D53" s="360"/>
      <c r="E53" s="360"/>
      <c r="F53" s="360"/>
      <c r="G53" s="360"/>
      <c r="H53" s="360"/>
      <c r="I53" s="158"/>
    </row>
    <row r="54" spans="1:204" s="156" customFormat="1" ht="15" customHeight="1">
      <c r="A54" s="156" t="s">
        <v>336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337</v>
      </c>
      <c r="B56" s="43"/>
      <c r="C56" s="43"/>
      <c r="D56" s="43"/>
      <c r="E56" s="43"/>
      <c r="F56" s="164" t="s">
        <v>338</v>
      </c>
      <c r="G56" s="162"/>
      <c r="H56" s="162"/>
      <c r="I56" s="162"/>
    </row>
    <row r="57" spans="1:204" s="127" customFormat="1" ht="15" customHeight="1">
      <c r="A57" s="165" t="s">
        <v>339</v>
      </c>
      <c r="B57" s="1"/>
      <c r="C57" s="1"/>
      <c r="D57" s="1"/>
      <c r="E57" s="166"/>
      <c r="F57" s="1" t="s">
        <v>340</v>
      </c>
      <c r="G57" s="162"/>
      <c r="H57" s="162"/>
      <c r="I57" s="162"/>
    </row>
    <row r="58" spans="1:204" s="127" customFormat="1" ht="15" customHeight="1">
      <c r="A58" s="1" t="s">
        <v>341</v>
      </c>
      <c r="B58" s="1"/>
      <c r="C58" s="1"/>
      <c r="D58" s="1"/>
      <c r="E58" s="166"/>
      <c r="F58" s="1" t="s">
        <v>342</v>
      </c>
      <c r="G58" s="162"/>
      <c r="H58" s="162"/>
      <c r="I58" s="162"/>
    </row>
    <row r="59" spans="1:204" s="127" customFormat="1" ht="15" customHeight="1">
      <c r="A59" s="1" t="s">
        <v>343</v>
      </c>
      <c r="B59" s="1"/>
      <c r="C59" s="1"/>
      <c r="D59" s="166"/>
      <c r="E59" s="166"/>
      <c r="F59" s="1" t="s">
        <v>343</v>
      </c>
      <c r="G59" s="162"/>
      <c r="H59" s="162"/>
      <c r="I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</row>
    <row r="61" spans="1:204" s="127" customFormat="1" ht="15" customHeight="1">
      <c r="A61" s="164" t="s">
        <v>344</v>
      </c>
      <c r="B61" s="43"/>
      <c r="C61" s="1"/>
      <c r="D61" s="1"/>
      <c r="E61" s="1"/>
      <c r="F61" s="164" t="s">
        <v>344</v>
      </c>
      <c r="G61" s="162"/>
      <c r="H61" s="162"/>
      <c r="I61" s="162"/>
    </row>
    <row r="62" spans="1:204" s="127" customFormat="1" ht="15" customHeight="1">
      <c r="A62" s="1" t="s">
        <v>345</v>
      </c>
      <c r="B62" s="1" t="s">
        <v>346</v>
      </c>
      <c r="C62" s="1"/>
      <c r="D62" s="1"/>
      <c r="E62" s="1"/>
      <c r="F62" s="1" t="s">
        <v>347</v>
      </c>
      <c r="G62" s="1" t="s">
        <v>348</v>
      </c>
      <c r="H62" s="1"/>
      <c r="I62" s="162"/>
    </row>
    <row r="63" spans="1:204" s="127" customFormat="1" ht="15" customHeight="1">
      <c r="A63" s="1" t="s">
        <v>349</v>
      </c>
      <c r="B63" s="1" t="s">
        <v>350</v>
      </c>
      <c r="C63" s="1"/>
      <c r="D63" s="1"/>
      <c r="E63" s="1"/>
      <c r="F63" s="1"/>
      <c r="G63" s="162"/>
      <c r="H63" s="162"/>
      <c r="I63" s="162"/>
    </row>
    <row r="64" spans="1:204" s="127" customFormat="1" ht="15" customHeight="1">
      <c r="A64" s="1" t="s">
        <v>351</v>
      </c>
      <c r="B64" s="1" t="s">
        <v>352</v>
      </c>
      <c r="C64" s="1"/>
      <c r="D64" s="1"/>
      <c r="E64" s="1"/>
      <c r="H64" s="167"/>
      <c r="I64" s="167"/>
    </row>
    <row r="65" spans="1:9" s="127" customFormat="1" ht="15" customHeight="1">
      <c r="A65" s="1"/>
      <c r="B65" s="1"/>
      <c r="C65" s="1"/>
      <c r="D65" s="1"/>
      <c r="E65" s="1"/>
      <c r="G65" s="168"/>
      <c r="H65" s="168"/>
    </row>
    <row r="66" spans="1:9" s="127" customFormat="1" ht="15" customHeight="1">
      <c r="A66" s="164" t="s">
        <v>353</v>
      </c>
      <c r="B66" s="169" t="s">
        <v>109</v>
      </c>
      <c r="C66" s="1"/>
      <c r="D66" s="1"/>
      <c r="E66" s="1"/>
      <c r="F66" s="164" t="s">
        <v>353</v>
      </c>
      <c r="G66" s="169" t="s">
        <v>109</v>
      </c>
      <c r="H66" s="168"/>
    </row>
    <row r="67" spans="1:9" s="127" customFormat="1" ht="15" customHeight="1">
      <c r="A67" s="170" t="s">
        <v>354</v>
      </c>
      <c r="B67" s="1"/>
      <c r="C67" s="1"/>
      <c r="D67" s="1"/>
      <c r="E67" s="1"/>
      <c r="F67" s="1" t="s">
        <v>355</v>
      </c>
      <c r="G67" s="1"/>
      <c r="H67" s="168"/>
    </row>
    <row r="68" spans="1:9" s="127" customFormat="1" ht="15" customHeight="1">
      <c r="A68" s="170" t="s">
        <v>356</v>
      </c>
      <c r="B68" s="169"/>
      <c r="C68" s="1"/>
      <c r="D68" s="1"/>
      <c r="E68" s="1"/>
      <c r="F68" s="1" t="s">
        <v>357</v>
      </c>
      <c r="G68" s="1"/>
      <c r="H68" s="168"/>
      <c r="I68" s="1"/>
    </row>
    <row r="69" spans="1:9" s="127" customFormat="1" ht="15" customHeight="1">
      <c r="A69" s="170" t="s">
        <v>358</v>
      </c>
      <c r="B69" s="169"/>
      <c r="C69" s="1"/>
      <c r="D69" s="1"/>
      <c r="E69" s="1"/>
      <c r="G69" s="168"/>
      <c r="H69" s="1"/>
      <c r="I69" s="1"/>
    </row>
    <row r="70" spans="1:9" s="127" customFormat="1" ht="15" customHeight="1">
      <c r="A70" s="170"/>
      <c r="B70" s="169"/>
      <c r="C70" s="1"/>
      <c r="D70" s="1"/>
      <c r="E70" s="1"/>
      <c r="G70" s="168"/>
      <c r="H70" s="1"/>
      <c r="I70" s="1"/>
    </row>
    <row r="71" spans="1:9" s="127" customFormat="1" ht="15" customHeight="1">
      <c r="A71" s="164" t="s">
        <v>359</v>
      </c>
      <c r="B71" s="169" t="s">
        <v>121</v>
      </c>
      <c r="C71" s="1"/>
      <c r="D71" s="1"/>
      <c r="E71" s="1"/>
      <c r="F71" s="164" t="s">
        <v>359</v>
      </c>
      <c r="G71" s="169" t="s">
        <v>121</v>
      </c>
      <c r="H71" s="1"/>
      <c r="I71" s="1"/>
    </row>
    <row r="72" spans="1:9" s="127" customFormat="1" ht="15" customHeight="1">
      <c r="A72" s="170" t="s">
        <v>360</v>
      </c>
      <c r="B72" s="1"/>
      <c r="C72" s="1"/>
      <c r="D72" s="1"/>
      <c r="E72" s="1"/>
      <c r="F72" s="170" t="s">
        <v>361</v>
      </c>
      <c r="G72" s="1"/>
      <c r="H72" s="1"/>
      <c r="I72" s="1"/>
    </row>
    <row r="73" spans="1:9" s="127" customFormat="1" ht="15" customHeight="1">
      <c r="A73" s="1" t="s">
        <v>362</v>
      </c>
      <c r="B73" s="1"/>
      <c r="C73" s="1"/>
      <c r="D73" s="1"/>
      <c r="E73" s="1"/>
      <c r="H73" s="1"/>
      <c r="I73" s="1"/>
    </row>
    <row r="74" spans="1:9" s="127" customFormat="1" ht="15" customHeight="1">
      <c r="A74" s="170" t="s">
        <v>363</v>
      </c>
      <c r="B74" s="1"/>
      <c r="C74" s="1"/>
      <c r="D74" s="1"/>
      <c r="E74" s="1"/>
      <c r="G74" s="168"/>
      <c r="H74" s="1"/>
      <c r="I74" s="1"/>
    </row>
    <row r="75" spans="1:9" s="127" customFormat="1" ht="15" customHeight="1">
      <c r="C75" s="1"/>
      <c r="D75" s="1"/>
      <c r="E75" s="1"/>
      <c r="G75" s="168"/>
      <c r="H75" s="1"/>
      <c r="I75" s="1"/>
    </row>
    <row r="76" spans="1:9" s="127" customFormat="1" ht="15" customHeight="1">
      <c r="C76" s="1"/>
      <c r="D76" s="1"/>
      <c r="E76" s="1"/>
      <c r="F76" s="164" t="s">
        <v>364</v>
      </c>
      <c r="G76" s="169" t="s">
        <v>158</v>
      </c>
      <c r="H76" s="1"/>
      <c r="I76" s="1"/>
    </row>
    <row r="77" spans="1:9" s="127" customFormat="1" ht="15" customHeight="1">
      <c r="C77" s="1"/>
      <c r="D77" s="1"/>
      <c r="E77" s="1"/>
      <c r="F77" s="1" t="s">
        <v>365</v>
      </c>
      <c r="G77" s="1" t="s">
        <v>366</v>
      </c>
      <c r="H77" s="1"/>
      <c r="I77" s="1"/>
    </row>
    <row r="78" spans="1:9" s="127" customFormat="1" ht="15" customHeight="1">
      <c r="F78" s="1" t="s">
        <v>367</v>
      </c>
      <c r="G78" s="1" t="s">
        <v>368</v>
      </c>
    </row>
    <row r="79" spans="1:9" s="127" customFormat="1" ht="15" customHeight="1">
      <c r="H79" s="168"/>
    </row>
    <row r="80" spans="1:9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G83" s="168"/>
      <c r="H83" s="168"/>
      <c r="M83" s="9"/>
      <c r="N83" s="9"/>
    </row>
    <row r="84" spans="1:14" ht="15" customHeight="1">
      <c r="M84" s="9"/>
      <c r="N84" s="9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</sheetData>
  <mergeCells count="23">
    <mergeCell ref="F37:G37"/>
    <mergeCell ref="A25:A26"/>
    <mergeCell ref="B25:C26"/>
    <mergeCell ref="A27:A35"/>
    <mergeCell ref="F24:G24"/>
    <mergeCell ref="F25:G26"/>
    <mergeCell ref="A38:A39"/>
    <mergeCell ref="B38:C39"/>
    <mergeCell ref="F38:G39"/>
    <mergeCell ref="A52:H53"/>
    <mergeCell ref="A40:A48"/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B92E1E89-DBA6-4655-8F3F-9624DD5E119D}"/>
    <hyperlink ref="A59" r:id="rId1" display="http://www.tslines.com/" xr:uid="{8FC276DC-B942-4CF3-8A86-241A9C7B2DB4}"/>
    <hyperlink ref="F59" r:id="rId2" display="http://www.tslines.com/" xr:uid="{DA3B140E-1635-45ED-91C8-3454EA4D548A}"/>
    <hyperlink ref="G71" r:id="rId3" xr:uid="{4CB5E0DD-68E3-4BBA-A9C4-B9EDB6554A9D}"/>
    <hyperlink ref="G76" r:id="rId4" xr:uid="{B5944AC3-A43F-4113-BA5D-CADC51D3BF48}"/>
    <hyperlink ref="B71" r:id="rId5" xr:uid="{A239592D-986E-407E-AFC2-0DFCDC45A796}"/>
    <hyperlink ref="G66" r:id="rId6" display="mailto:cus.tslhph@tslines.com.vn" xr:uid="{CF9DFC5A-53A0-4669-B401-4C1049662499}"/>
    <hyperlink ref="B66" r:id="rId7" display="mailto:cus.tslhph@tslines.com.vn" xr:uid="{BAF3DD5B-80B8-49F1-A1AC-664EBB58C9B6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phuong.carol - TSL HPH</cp:lastModifiedBy>
  <cp:revision/>
  <dcterms:created xsi:type="dcterms:W3CDTF">2023-11-29T02:07:09Z</dcterms:created>
  <dcterms:modified xsi:type="dcterms:W3CDTF">2025-06-24T08:50:49Z</dcterms:modified>
  <cp:category/>
  <cp:contentStatus/>
</cp:coreProperties>
</file>