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00" windowHeight="72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<sst xmlns="http://schemas.openxmlformats.org/spreadsheetml/2006/main" count="744" uniqueCount="446">
  <si>
    <t xml:space="preserve">    上海德圣船务有限公司宁波分公司(2024年5月船期表)</t>
  </si>
  <si>
    <t>宁波市鄞州区彩虹北路48号波特曼大厦2607室 TEL:+86-574-27886620</t>
  </si>
  <si>
    <t>Ningbo / INDONESIA Schedule--KCI SVC</t>
  </si>
  <si>
    <t>Ningbo / India &amp; Pakistan -- AIS / CIX / CWX SVC</t>
  </si>
  <si>
    <t>航线：KCI</t>
  </si>
  <si>
    <t>CNNGB</t>
  </si>
  <si>
    <t>IDJKT</t>
  </si>
  <si>
    <t>IDSUB</t>
  </si>
  <si>
    <t>航线：AIS</t>
  </si>
  <si>
    <t>CNSKU</t>
  </si>
  <si>
    <t>SGSIN</t>
  </si>
  <si>
    <t>MYPKG</t>
  </si>
  <si>
    <t>INNSA</t>
  </si>
  <si>
    <t>INMUN</t>
  </si>
  <si>
    <t>PKKAR</t>
  </si>
  <si>
    <t>五截七开(进大榭码头,东南代理)</t>
  </si>
  <si>
    <t>TUE</t>
  </si>
  <si>
    <t>MON</t>
  </si>
  <si>
    <t>FRI</t>
  </si>
  <si>
    <t>六截一开(进三期码头,外运代理)</t>
  </si>
  <si>
    <t>WED</t>
  </si>
  <si>
    <t>SUN</t>
  </si>
  <si>
    <t>SAT</t>
  </si>
  <si>
    <t>VSL.NAME</t>
  </si>
  <si>
    <t>V.No.(Export)</t>
  </si>
  <si>
    <t>CODE</t>
  </si>
  <si>
    <t>V.No.(import)</t>
  </si>
  <si>
    <t>CMICT</t>
  </si>
  <si>
    <t>JICT</t>
  </si>
  <si>
    <t>TPS</t>
  </si>
  <si>
    <t>NBSCT</t>
  </si>
  <si>
    <t>CCT</t>
  </si>
  <si>
    <t>PSA</t>
  </si>
  <si>
    <t>WEST</t>
  </si>
  <si>
    <t>JNPT</t>
  </si>
  <si>
    <t>ADANI CT2</t>
  </si>
  <si>
    <t>SAPT</t>
  </si>
  <si>
    <r>
      <rPr>
        <b/>
        <sz val="10"/>
        <rFont val="Times New Roman"/>
        <family val="1"/>
      </rPr>
      <t>TS MUNDRA</t>
    </r>
  </si>
  <si>
    <r>
      <rPr>
        <b/>
        <sz val="10"/>
        <rFont val="Times New Roman"/>
        <family val="1"/>
      </rPr>
      <t>24005S</t>
    </r>
  </si>
  <si>
    <r>
      <rPr>
        <b/>
        <sz val="10"/>
        <rFont val="Times New Roman"/>
        <family val="1"/>
      </rPr>
      <t>MUNA</t>
    </r>
  </si>
  <si>
    <r>
      <rPr>
        <b/>
        <sz val="10"/>
        <rFont val="Times New Roman"/>
        <family val="1"/>
      </rPr>
      <t>24004N</t>
    </r>
  </si>
  <si>
    <t>ZHONG GU JI NAN</t>
  </si>
  <si>
    <t>24003W</t>
  </si>
  <si>
    <t>ZGJN</t>
  </si>
  <si>
    <t>24002E</t>
  </si>
  <si>
    <r>
      <rPr>
        <b/>
        <sz val="10"/>
        <rFont val="Times New Roman"/>
        <family val="1"/>
      </rPr>
      <t>SITC MINGCHENG</t>
    </r>
  </si>
  <si>
    <r>
      <rPr>
        <b/>
        <sz val="10"/>
        <rFont val="Times New Roman"/>
        <family val="1"/>
      </rPr>
      <t>2405S</t>
    </r>
  </si>
  <si>
    <r>
      <rPr>
        <b/>
        <sz val="10"/>
        <rFont val="Times New Roman"/>
        <family val="1"/>
      </rPr>
      <t>SIMC</t>
    </r>
  </si>
  <si>
    <r>
      <rPr>
        <b/>
        <sz val="10"/>
        <rFont val="Times New Roman"/>
        <family val="1"/>
      </rPr>
      <t>2404N</t>
    </r>
  </si>
  <si>
    <t>KMTC MANILA</t>
  </si>
  <si>
    <t>2403W</t>
  </si>
  <si>
    <t>KMNL</t>
  </si>
  <si>
    <t>2402E</t>
  </si>
  <si>
    <r>
      <rPr>
        <b/>
        <sz val="10"/>
        <rFont val="Times New Roman"/>
        <family val="1"/>
      </rPr>
      <t>LORRAINE</t>
    </r>
  </si>
  <si>
    <r>
      <rPr>
        <b/>
        <sz val="10"/>
        <rFont val="Times New Roman"/>
        <family val="1"/>
      </rPr>
      <t>025S</t>
    </r>
  </si>
  <si>
    <r>
      <rPr>
        <b/>
        <sz val="10"/>
        <rFont val="Times New Roman"/>
        <family val="1"/>
      </rPr>
      <t>LRAN</t>
    </r>
  </si>
  <si>
    <r>
      <rPr>
        <b/>
        <sz val="10"/>
        <rFont val="Times New Roman"/>
        <family val="1"/>
      </rPr>
      <t>024N</t>
    </r>
  </si>
  <si>
    <t>XIN PU DONG</t>
  </si>
  <si>
    <t>274W</t>
  </si>
  <si>
    <t>XPDN</t>
  </si>
  <si>
    <t>273E</t>
  </si>
  <si>
    <r>
      <rPr>
        <b/>
        <sz val="10"/>
        <rFont val="Times New Roman"/>
        <family val="1"/>
      </rPr>
      <t>STARSHIP NEPTUNE</t>
    </r>
  </si>
  <si>
    <r>
      <rPr>
        <b/>
        <sz val="10"/>
        <rFont val="Times New Roman"/>
        <family val="1"/>
      </rPr>
      <t>STNE</t>
    </r>
  </si>
  <si>
    <t>KMTC DELHI</t>
  </si>
  <si>
    <t>KDEH</t>
  </si>
  <si>
    <r>
      <rPr>
        <b/>
        <sz val="10"/>
        <rFont val="Times New Roman"/>
        <family val="1"/>
      </rPr>
      <t>24006S</t>
    </r>
  </si>
  <si>
    <r>
      <rPr>
        <b/>
        <sz val="10"/>
        <rFont val="Times New Roman"/>
        <family val="1"/>
      </rPr>
      <t>24005N</t>
    </r>
  </si>
  <si>
    <t>TBN</t>
  </si>
  <si>
    <t>航线：AIS2</t>
  </si>
  <si>
    <t>PKKHI</t>
  </si>
  <si>
    <t>一截三开(进三期码头,东南代理)</t>
  </si>
  <si>
    <t>Ningbo / Thailand Schedule--CVT SVC</t>
  </si>
  <si>
    <t>SCT</t>
  </si>
  <si>
    <t>NSICT</t>
  </si>
  <si>
    <t>MICT</t>
  </si>
  <si>
    <t>BEIJING BRIDGE</t>
  </si>
  <si>
    <t>BJBR</t>
  </si>
  <si>
    <t>航线：CVT</t>
  </si>
  <si>
    <t>CNXMN</t>
  </si>
  <si>
    <t>THLCH</t>
  </si>
  <si>
    <t>THBKK</t>
  </si>
  <si>
    <t>BLANK</t>
  </si>
  <si>
    <t>五截七开(进三期码头,兴港代理)</t>
  </si>
  <si>
    <t>GFS GISELLE</t>
  </si>
  <si>
    <t>2406W</t>
  </si>
  <si>
    <t>GGSL</t>
  </si>
  <si>
    <t>2405E</t>
  </si>
  <si>
    <t>HAITIAN</t>
  </si>
  <si>
    <t>LCIT</t>
  </si>
  <si>
    <t>PAT</t>
  </si>
  <si>
    <t>GRACE BRIDGE</t>
  </si>
  <si>
    <t>2404W</t>
  </si>
  <si>
    <t>GRBG</t>
  </si>
  <si>
    <t>2403E</t>
  </si>
  <si>
    <t>YM IMMENSE</t>
  </si>
  <si>
    <t>378S</t>
  </si>
  <si>
    <t>YIMS</t>
  </si>
  <si>
    <t>377N</t>
  </si>
  <si>
    <t xml:space="preserve">REN JIAN 23 </t>
  </si>
  <si>
    <t>2407W</t>
  </si>
  <si>
    <t>RJ23</t>
  </si>
  <si>
    <t>2406E</t>
  </si>
  <si>
    <t>KMTC POHANG</t>
  </si>
  <si>
    <t>2408S</t>
  </si>
  <si>
    <t>KPHG</t>
  </si>
  <si>
    <t>2407N</t>
  </si>
  <si>
    <t>航线：CWX</t>
  </si>
  <si>
    <t>TZDAR via INMUN</t>
  </si>
  <si>
    <t>TS OSAKA</t>
  </si>
  <si>
    <t>24007S</t>
  </si>
  <si>
    <t>OSAB</t>
  </si>
  <si>
    <t>24006N</t>
  </si>
  <si>
    <t>一截三开(进二期码头,外运代理)</t>
  </si>
  <si>
    <t>THU</t>
  </si>
  <si>
    <t>379S</t>
  </si>
  <si>
    <t>378N</t>
  </si>
  <si>
    <t>NBCT (Phase 2)</t>
  </si>
  <si>
    <t>MCT</t>
  </si>
  <si>
    <t>NORTH</t>
  </si>
  <si>
    <t>BMCT</t>
  </si>
  <si>
    <t>HUTCHISON</t>
  </si>
  <si>
    <t>2409S</t>
  </si>
  <si>
    <t>2408N</t>
  </si>
  <si>
    <r>
      <rPr>
        <b/>
        <sz val="10"/>
        <rFont val="Times New Roman"/>
        <family val="1"/>
      </rPr>
      <t>X-PRESS PISCES</t>
    </r>
  </si>
  <si>
    <r>
      <rPr>
        <b/>
        <sz val="10"/>
        <rFont val="Times New Roman"/>
        <family val="1"/>
      </rPr>
      <t>24004W</t>
    </r>
  </si>
  <si>
    <r>
      <rPr>
        <b/>
        <sz val="10"/>
        <rFont val="Times New Roman"/>
        <family val="1"/>
      </rPr>
      <t>XPPI</t>
    </r>
  </si>
  <si>
    <r>
      <rPr>
        <b/>
        <sz val="10"/>
        <rFont val="Times New Roman"/>
        <family val="1"/>
      </rPr>
      <t>24003E</t>
    </r>
  </si>
  <si>
    <r>
      <rPr>
        <b/>
        <sz val="10"/>
        <rFont val="Times New Roman"/>
        <family val="1"/>
      </rPr>
      <t>ZHONG GU NAN NING</t>
    </r>
  </si>
  <si>
    <r>
      <rPr>
        <b/>
        <sz val="10"/>
        <rFont val="Times New Roman"/>
        <family val="1"/>
      </rPr>
      <t>2403W</t>
    </r>
  </si>
  <si>
    <r>
      <rPr>
        <b/>
        <sz val="10"/>
        <rFont val="Times New Roman"/>
        <family val="1"/>
      </rPr>
      <t>ZGNN</t>
    </r>
  </si>
  <si>
    <r>
      <rPr>
        <b/>
        <sz val="10"/>
        <rFont val="Times New Roman"/>
        <family val="1"/>
      </rPr>
      <t>2402E</t>
    </r>
  </si>
  <si>
    <t>航线：MCT</t>
  </si>
  <si>
    <t>CNSHA</t>
  </si>
  <si>
    <t>TWKEL</t>
  </si>
  <si>
    <t>TWTXG</t>
  </si>
  <si>
    <t>TWKHH</t>
  </si>
  <si>
    <r>
      <rPr>
        <b/>
        <sz val="10"/>
        <rFont val="Times New Roman"/>
        <family val="1"/>
      </rPr>
      <t>ONE MATRIX</t>
    </r>
  </si>
  <si>
    <r>
      <rPr>
        <b/>
        <sz val="10"/>
        <rFont val="Times New Roman"/>
        <family val="1"/>
      </rPr>
      <t>089W</t>
    </r>
  </si>
  <si>
    <r>
      <rPr>
        <b/>
        <sz val="10"/>
        <rFont val="Times New Roman"/>
        <family val="1"/>
      </rPr>
      <t>OMTR</t>
    </r>
  </si>
  <si>
    <r>
      <rPr>
        <b/>
        <sz val="10"/>
        <rFont val="Times New Roman"/>
        <family val="1"/>
      </rPr>
      <t>088E</t>
    </r>
  </si>
  <si>
    <t>一截三开(进梅山码头,外代代理)</t>
  </si>
  <si>
    <r>
      <rPr>
        <b/>
        <sz val="10"/>
        <rFont val="Times New Roman"/>
        <family val="1"/>
      </rPr>
      <t>X-PRESS CAPELLA</t>
    </r>
  </si>
  <si>
    <r>
      <rPr>
        <b/>
        <sz val="10"/>
        <rFont val="Times New Roman"/>
        <family val="1"/>
      </rPr>
      <t>XPCA</t>
    </r>
  </si>
  <si>
    <t>MSICT</t>
  </si>
  <si>
    <t>SECT(WGQ4)</t>
  </si>
  <si>
    <t>CCTC(West Wharf)</t>
  </si>
  <si>
    <t>CCTC</t>
  </si>
  <si>
    <t>#68/69 (APL)</t>
  </si>
  <si>
    <t>航线：IFX2</t>
  </si>
  <si>
    <t>INMAA</t>
  </si>
  <si>
    <t>INVIS</t>
  </si>
  <si>
    <t>KUO CHANG</t>
  </si>
  <si>
    <t>0QKE7E</t>
  </si>
  <si>
    <t>KONG</t>
  </si>
  <si>
    <t>0QKE6W</t>
  </si>
  <si>
    <t>五截七开(进二期码头,外运代理)</t>
  </si>
  <si>
    <t>0QKE9E</t>
  </si>
  <si>
    <t>0QKE8W</t>
  </si>
  <si>
    <t>DPW</t>
  </si>
  <si>
    <r>
      <t>VCTPL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T2</t>
    </r>
    <r>
      <rPr>
        <b/>
        <sz val="10"/>
        <rFont val="宋体"/>
        <family val="0"/>
      </rPr>
      <t>）</t>
    </r>
  </si>
  <si>
    <t>0QKDBE</t>
  </si>
  <si>
    <t>0QKEAW</t>
  </si>
  <si>
    <r>
      <rPr>
        <b/>
        <sz val="10"/>
        <rFont val="Times New Roman"/>
        <family val="1"/>
      </rPr>
      <t>ZHONG GU XI AN</t>
    </r>
  </si>
  <si>
    <r>
      <rPr>
        <b/>
        <sz val="10"/>
        <rFont val="Times New Roman"/>
        <family val="1"/>
      </rPr>
      <t>ZGXA</t>
    </r>
  </si>
  <si>
    <t>0QKEDE</t>
  </si>
  <si>
    <t>0QKECW</t>
  </si>
  <si>
    <r>
      <rPr>
        <b/>
        <sz val="10"/>
        <rFont val="Times New Roman"/>
        <family val="1"/>
      </rPr>
      <t>SNL ZHANGJIAGANG</t>
    </r>
  </si>
  <si>
    <r>
      <rPr>
        <b/>
        <sz val="10"/>
        <rFont val="Times New Roman"/>
        <family val="1"/>
      </rPr>
      <t>2404W</t>
    </r>
  </si>
  <si>
    <r>
      <rPr>
        <b/>
        <sz val="10"/>
        <rFont val="Times New Roman"/>
        <family val="1"/>
      </rPr>
      <t>SZJG</t>
    </r>
  </si>
  <si>
    <r>
      <rPr>
        <b/>
        <sz val="10"/>
        <rFont val="Times New Roman"/>
        <family val="1"/>
      </rPr>
      <t>2403E</t>
    </r>
  </si>
  <si>
    <t>0QKEFE</t>
  </si>
  <si>
    <t>0QKEEW</t>
  </si>
  <si>
    <r>
      <rPr>
        <b/>
        <sz val="10"/>
        <rFont val="Times New Roman"/>
        <family val="1"/>
      </rPr>
      <t>SNL HAIKOU</t>
    </r>
  </si>
  <si>
    <r>
      <rPr>
        <b/>
        <sz val="10"/>
        <rFont val="Times New Roman"/>
        <family val="1"/>
      </rPr>
      <t>SHAK</t>
    </r>
  </si>
  <si>
    <t>航线：CTE</t>
  </si>
  <si>
    <r>
      <rPr>
        <b/>
        <sz val="10"/>
        <rFont val="Times New Roman"/>
        <family val="1"/>
      </rPr>
      <t>SITC ZHAOMING</t>
    </r>
  </si>
  <si>
    <r>
      <rPr>
        <b/>
        <sz val="10"/>
        <rFont val="Times New Roman"/>
        <family val="1"/>
      </rPr>
      <t>2405W</t>
    </r>
  </si>
  <si>
    <r>
      <rPr>
        <b/>
        <sz val="10"/>
        <rFont val="Times New Roman"/>
        <family val="1"/>
      </rPr>
      <t>SZOM</t>
    </r>
  </si>
  <si>
    <r>
      <rPr>
        <b/>
        <sz val="10"/>
        <rFont val="Times New Roman"/>
        <family val="1"/>
      </rPr>
      <t>2404E</t>
    </r>
  </si>
  <si>
    <t>七截二开(进大谢信业码头,兴港代理)</t>
  </si>
  <si>
    <r>
      <rPr>
        <b/>
        <sz val="10"/>
        <rFont val="Times New Roman"/>
        <family val="1"/>
      </rPr>
      <t>TS VANCOUVER</t>
    </r>
  </si>
  <si>
    <r>
      <rPr>
        <b/>
        <sz val="10"/>
        <rFont val="Times New Roman"/>
        <family val="1"/>
      </rPr>
      <t>VANA</t>
    </r>
  </si>
  <si>
    <t>NO.69 (APL)</t>
  </si>
  <si>
    <t>航线：CVI</t>
  </si>
  <si>
    <t>VNITC</t>
  </si>
  <si>
    <t>INGGV</t>
  </si>
  <si>
    <t>三截五开(进三期码头,外代代理)</t>
  </si>
  <si>
    <t>TEH VICTORY</t>
  </si>
  <si>
    <t>24018S</t>
  </si>
  <si>
    <t>VCTA</t>
  </si>
  <si>
    <t>24017N</t>
  </si>
  <si>
    <t>NBSCT(Phase 3)</t>
  </si>
  <si>
    <t xml:space="preserve">SMCT(WGQ5) </t>
  </si>
  <si>
    <t>SP-ITC</t>
  </si>
  <si>
    <t>CITPL</t>
  </si>
  <si>
    <t>GANGAVARAM</t>
  </si>
  <si>
    <t>24019S</t>
  </si>
  <si>
    <t>24018N</t>
  </si>
  <si>
    <r>
      <rPr>
        <b/>
        <sz val="10"/>
        <rFont val="Times New Roman"/>
        <family val="1"/>
      </rPr>
      <t>VIRA BHUM</t>
    </r>
  </si>
  <si>
    <r>
      <rPr>
        <b/>
        <sz val="10"/>
        <rFont val="Times New Roman"/>
        <family val="1"/>
      </rPr>
      <t>114W</t>
    </r>
  </si>
  <si>
    <r>
      <rPr>
        <b/>
        <sz val="10"/>
        <rFont val="Times New Roman"/>
        <family val="1"/>
      </rPr>
      <t>VBHM</t>
    </r>
  </si>
  <si>
    <r>
      <rPr>
        <b/>
        <sz val="10"/>
        <rFont val="Times New Roman"/>
        <family val="1"/>
      </rPr>
      <t>113E</t>
    </r>
  </si>
  <si>
    <t>24020S</t>
  </si>
  <si>
    <t>24019N</t>
  </si>
  <si>
    <r>
      <rPr>
        <b/>
        <sz val="10"/>
        <rFont val="Times New Roman"/>
        <family val="1"/>
      </rPr>
      <t>POSEN</t>
    </r>
  </si>
  <si>
    <r>
      <rPr>
        <b/>
        <sz val="10"/>
        <rFont val="Times New Roman"/>
        <family val="1"/>
      </rPr>
      <t>2419W</t>
    </r>
  </si>
  <si>
    <r>
      <rPr>
        <b/>
        <sz val="10"/>
        <rFont val="Times New Roman"/>
        <family val="1"/>
      </rPr>
      <t>POSN</t>
    </r>
  </si>
  <si>
    <r>
      <rPr>
        <b/>
        <sz val="10"/>
        <rFont val="Times New Roman"/>
        <family val="1"/>
      </rPr>
      <t>2418E</t>
    </r>
  </si>
  <si>
    <t>24021S</t>
  </si>
  <si>
    <t>24020N</t>
  </si>
  <si>
    <r>
      <rPr>
        <b/>
        <sz val="10"/>
        <rFont val="Times New Roman"/>
        <family val="1"/>
      </rPr>
      <t>INTERASIA MOMENTUM</t>
    </r>
  </si>
  <si>
    <r>
      <rPr>
        <b/>
        <sz val="10"/>
        <rFont val="Times New Roman"/>
        <family val="1"/>
      </rPr>
      <t>W045</t>
    </r>
  </si>
  <si>
    <r>
      <rPr>
        <b/>
        <sz val="10"/>
        <rFont val="Times New Roman"/>
        <family val="1"/>
      </rPr>
      <t>IMMT</t>
    </r>
  </si>
  <si>
    <r>
      <rPr>
        <b/>
        <sz val="10"/>
        <rFont val="Times New Roman"/>
        <family val="1"/>
      </rPr>
      <t>E044</t>
    </r>
  </si>
  <si>
    <r>
      <rPr>
        <b/>
        <sz val="10"/>
        <rFont val="Times New Roman"/>
        <family val="1"/>
      </rPr>
      <t>KOTA GAYA</t>
    </r>
  </si>
  <si>
    <r>
      <rPr>
        <b/>
        <sz val="10"/>
        <rFont val="Times New Roman"/>
        <family val="1"/>
      </rPr>
      <t>0406W</t>
    </r>
  </si>
  <si>
    <r>
      <rPr>
        <b/>
        <sz val="10"/>
        <rFont val="Times New Roman"/>
        <family val="1"/>
      </rPr>
      <t>KOGA</t>
    </r>
  </si>
  <si>
    <r>
      <rPr>
        <b/>
        <sz val="10"/>
        <rFont val="Times New Roman"/>
        <family val="1"/>
      </rPr>
      <t>0405E</t>
    </r>
  </si>
  <si>
    <t>Ningbo / Malaysia Schedule-- KMV SVC</t>
  </si>
  <si>
    <t>·</t>
  </si>
  <si>
    <t>航线：KMV</t>
  </si>
  <si>
    <t>MYPEN</t>
  </si>
  <si>
    <t>VNCLI</t>
  </si>
  <si>
    <t>Ningbo / Middle East Schedule-- CJX SVC</t>
  </si>
  <si>
    <t>五截七开(进大榭码头,兴港船代)</t>
  </si>
  <si>
    <t>NORTH PORT</t>
  </si>
  <si>
    <t>NBCT</t>
  </si>
  <si>
    <t>CAT LAI</t>
  </si>
  <si>
    <t>航线：CJX</t>
  </si>
  <si>
    <t>CNSGH</t>
  </si>
  <si>
    <t>CNIWN</t>
  </si>
  <si>
    <t>MYTPP</t>
  </si>
  <si>
    <t>AEJAL</t>
  </si>
  <si>
    <t>LKCMB</t>
  </si>
  <si>
    <t>一截三开(进四期码头,兴港代理)</t>
  </si>
  <si>
    <t>SITC NANSHA</t>
  </si>
  <si>
    <t>2406S</t>
  </si>
  <si>
    <t>SNAN</t>
  </si>
  <si>
    <t>2405N</t>
  </si>
  <si>
    <t>NBTCT(Phase 4)</t>
  </si>
  <si>
    <t>SPICT(WGQ1)</t>
  </si>
  <si>
    <t>DPW(T2)</t>
  </si>
  <si>
    <t>SAGT</t>
  </si>
  <si>
    <t>KMTC SEOUL</t>
  </si>
  <si>
    <t>KSEL</t>
  </si>
  <si>
    <t>X-PRESS ANGLESEY</t>
  </si>
  <si>
    <t>24018W</t>
  </si>
  <si>
    <t>XPAG</t>
  </si>
  <si>
    <t>24017E</t>
  </si>
  <si>
    <t>MAERSK NADI</t>
  </si>
  <si>
    <t>421S</t>
  </si>
  <si>
    <t>MNAD</t>
  </si>
  <si>
    <t>420N</t>
  </si>
  <si>
    <t>ALS APOLLO</t>
  </si>
  <si>
    <t>419W</t>
  </si>
  <si>
    <t>ALAP</t>
  </si>
  <si>
    <t>418E</t>
  </si>
  <si>
    <t>MAERSK BALTIMORE</t>
  </si>
  <si>
    <t>420W</t>
  </si>
  <si>
    <t>MABA</t>
  </si>
  <si>
    <t>419E</t>
  </si>
  <si>
    <t>RHONE MAERSK</t>
  </si>
  <si>
    <t>421W</t>
  </si>
  <si>
    <t>RHMA</t>
  </si>
  <si>
    <t>420E</t>
  </si>
  <si>
    <t>Ningbo / Vietnam Schedule-- NV2 SVC</t>
  </si>
  <si>
    <t>MAERSK CHAMBAL</t>
  </si>
  <si>
    <t>422W</t>
  </si>
  <si>
    <t>MAHA</t>
  </si>
  <si>
    <t>421E</t>
  </si>
  <si>
    <t>航线：GLX2</t>
  </si>
  <si>
    <t>CNDCB</t>
  </si>
  <si>
    <t>AEJEA</t>
  </si>
  <si>
    <t>OMSOH</t>
  </si>
  <si>
    <t>航线：NV2</t>
  </si>
  <si>
    <t>HKHKG</t>
  </si>
  <si>
    <t>VNHPH</t>
  </si>
  <si>
    <t>三截五开(进梅山码头,兴港船代)</t>
  </si>
  <si>
    <t>六截一开(进四期码头,外代代理)</t>
  </si>
  <si>
    <t>MSCT (MEISHAN)</t>
  </si>
  <si>
    <t>Da Chan Bay Terminal</t>
  </si>
  <si>
    <t>DPW-Terminal 1</t>
  </si>
  <si>
    <t>Oman International Container Terminal (SOHAR)</t>
  </si>
  <si>
    <t>NBTCT</t>
  </si>
  <si>
    <t>HIT</t>
  </si>
  <si>
    <t>TAN VU</t>
  </si>
  <si>
    <t>TS SINGAPORE</t>
  </si>
  <si>
    <t>SINC</t>
  </si>
  <si>
    <t>CONTSHIP WAY</t>
  </si>
  <si>
    <t>419S</t>
  </si>
  <si>
    <t>CSWA</t>
  </si>
  <si>
    <t>418N</t>
  </si>
  <si>
    <t>TS JOHOR</t>
  </si>
  <si>
    <t>JOHA</t>
  </si>
  <si>
    <t>BF GIANT</t>
  </si>
  <si>
    <t>02420W</t>
  </si>
  <si>
    <t>BFGT</t>
  </si>
  <si>
    <t>02419E</t>
  </si>
  <si>
    <t>423S</t>
  </si>
  <si>
    <t>422N</t>
  </si>
  <si>
    <t>Ningbo / Philippines Schedule-- TTP SVC</t>
  </si>
  <si>
    <t>Ningbo / EAST AFRICA Schedule-- EAX SVC</t>
  </si>
  <si>
    <t>航线：TTP</t>
  </si>
  <si>
    <t>PHMNN</t>
  </si>
  <si>
    <t>PHMNS</t>
  </si>
  <si>
    <t>航线：EAX</t>
  </si>
  <si>
    <t>CN0NW</t>
  </si>
  <si>
    <t>MYPPW</t>
  </si>
  <si>
    <t>KEMBA</t>
  </si>
  <si>
    <t>TZDAR</t>
  </si>
  <si>
    <t>一截三开(进三期码头,外运代理)</t>
  </si>
  <si>
    <t>二截四开(进甬舟码头,舟山兴港代理)</t>
  </si>
  <si>
    <t>N/P</t>
  </si>
  <si>
    <t>S/P</t>
  </si>
  <si>
    <t>Zhoushan Yongzhou</t>
  </si>
  <si>
    <t>NICT (Phase 3)</t>
  </si>
  <si>
    <t>Kilindini (KPA)</t>
  </si>
  <si>
    <t>TICTS</t>
  </si>
  <si>
    <t>DELOS WAVE</t>
  </si>
  <si>
    <t>2418W</t>
  </si>
  <si>
    <t>DLWV</t>
  </si>
  <si>
    <t>2417E</t>
  </si>
  <si>
    <t>HYUNDAI FORWARD</t>
  </si>
  <si>
    <t>0154S</t>
  </si>
  <si>
    <t>HFWD</t>
  </si>
  <si>
    <t>0153N</t>
  </si>
  <si>
    <t>KMTC HOCHIMINH</t>
  </si>
  <si>
    <t>2402W</t>
  </si>
  <si>
    <t>KHCM</t>
  </si>
  <si>
    <t>2401E</t>
  </si>
  <si>
    <t>BELAWAN</t>
  </si>
  <si>
    <t>0104S</t>
  </si>
  <si>
    <t>BLWN</t>
  </si>
  <si>
    <t>0103N</t>
  </si>
  <si>
    <t>SATTHA BHUM</t>
  </si>
  <si>
    <t>158W</t>
  </si>
  <si>
    <t>STHM</t>
  </si>
  <si>
    <t>157E</t>
  </si>
  <si>
    <t>HYUNDAI VOYAGER</t>
  </si>
  <si>
    <t>0145S</t>
  </si>
  <si>
    <t>HVYG</t>
  </si>
  <si>
    <t>0144N</t>
  </si>
  <si>
    <t>0155S</t>
  </si>
  <si>
    <t>0154N</t>
  </si>
  <si>
    <t>ESL DUBAI</t>
  </si>
  <si>
    <t>02422W</t>
  </si>
  <si>
    <t>EDUB</t>
  </si>
  <si>
    <t>02420E</t>
  </si>
  <si>
    <t>Ningbo / Australia Schedule-- CAT SVC</t>
  </si>
  <si>
    <t>工作联系表</t>
  </si>
  <si>
    <t>航线：CAT</t>
  </si>
  <si>
    <t>AUMEL</t>
  </si>
  <si>
    <t>AUSYD</t>
  </si>
  <si>
    <t>AUBNE</t>
  </si>
  <si>
    <t>六截一开(进三期,兴港代理)</t>
  </si>
  <si>
    <t>NO.108(KMCT)</t>
  </si>
  <si>
    <t>职位</t>
  </si>
  <si>
    <t>姓名</t>
  </si>
  <si>
    <t>联系电话</t>
  </si>
  <si>
    <t>邮箱地址</t>
  </si>
  <si>
    <t>负责航线</t>
  </si>
  <si>
    <t>销售主管</t>
  </si>
  <si>
    <t>Shirley</t>
  </si>
  <si>
    <t>shirley_wang@tslines.com.cn</t>
  </si>
  <si>
    <t>AIS/AIS2/CWX/MCT/CTE/IFX2/CJX/GLX2/CVI</t>
  </si>
  <si>
    <t>TIAN SHUN HE</t>
  </si>
  <si>
    <t>2402S</t>
  </si>
  <si>
    <t>TSHE</t>
  </si>
  <si>
    <t>2401N</t>
  </si>
  <si>
    <t>出口销售</t>
  </si>
  <si>
    <t>David</t>
  </si>
  <si>
    <t>david_tang@tslines.com.cn</t>
  </si>
  <si>
    <r>
      <t>CAT/NZE/KMV/NV2/KCI/EAX/TTP/</t>
    </r>
    <r>
      <rPr>
        <b/>
        <sz val="10"/>
        <color indexed="10"/>
        <rFont val="宋体"/>
        <family val="0"/>
      </rPr>
      <t>CVT</t>
    </r>
  </si>
  <si>
    <t>YM SUCCESS</t>
  </si>
  <si>
    <t>176S</t>
  </si>
  <si>
    <t>YMSC</t>
  </si>
  <si>
    <t>175N</t>
  </si>
  <si>
    <t>进口销售</t>
  </si>
  <si>
    <t>TS SYDNEY</t>
  </si>
  <si>
    <t>2403S</t>
  </si>
  <si>
    <t>SYDA</t>
  </si>
  <si>
    <t>2402N</t>
  </si>
  <si>
    <t>进口助理</t>
  </si>
  <si>
    <t>Rainbow</t>
  </si>
  <si>
    <t>rainbow_zhang@tslines.com.cn</t>
  </si>
  <si>
    <t>YM ENLIGHTENMENT</t>
  </si>
  <si>
    <t>083S</t>
  </si>
  <si>
    <t>YMEN</t>
  </si>
  <si>
    <t>082N</t>
  </si>
  <si>
    <t>客服主管</t>
  </si>
  <si>
    <t>Cindy</t>
  </si>
  <si>
    <t>cindy_bao@tslines.com.cn</t>
  </si>
  <si>
    <t>AIS/AIS2/CJX/GLX2/EAX</t>
  </si>
  <si>
    <t>出口客服</t>
  </si>
  <si>
    <t>Anna</t>
  </si>
  <si>
    <t>anna_jiang@tslines.com.cn</t>
  </si>
  <si>
    <t>CAT/NZE/CVT/KMV/TTP</t>
  </si>
  <si>
    <t>Ningbo / NEW ZEALAND Schedule-- NZE SVC</t>
  </si>
  <si>
    <t>Fannie</t>
  </si>
  <si>
    <t>fannie_wu@tslines.com.cn</t>
  </si>
  <si>
    <t>MCT/CTE/NV2</t>
  </si>
  <si>
    <t>Wendy</t>
  </si>
  <si>
    <t>wendy_lou@tslines.com.cn</t>
  </si>
  <si>
    <t>CWX/IFX2/KCI/CVI</t>
  </si>
  <si>
    <t>航线：NZE</t>
  </si>
  <si>
    <t>NZAKL</t>
  </si>
  <si>
    <t>NZWLG</t>
  </si>
  <si>
    <t>NZLYT</t>
  </si>
  <si>
    <t>NZNPE</t>
  </si>
  <si>
    <t>NZTRG</t>
  </si>
  <si>
    <t>进口客服</t>
  </si>
  <si>
    <t>Vivienne</t>
  </si>
  <si>
    <t>vivienne_tang@tslines.com.cn</t>
  </si>
  <si>
    <t>二截四开(甬舟码头,东南代理)</t>
  </si>
  <si>
    <t>Nansha New Port，(Phase 3, NICT)</t>
  </si>
  <si>
    <t>Auckland</t>
  </si>
  <si>
    <t>WEllington</t>
  </si>
  <si>
    <t xml:space="preserve">Lyttelton </t>
  </si>
  <si>
    <t>Napier</t>
  </si>
  <si>
    <t>Tauranga</t>
  </si>
  <si>
    <t>文件主管</t>
  </si>
  <si>
    <t>Wing</t>
  </si>
  <si>
    <t>wing_zhang@tslines.com.cn</t>
  </si>
  <si>
    <t>AIS/AIS2/IFX2/EAX/CVI/GLX2</t>
  </si>
  <si>
    <t>文件</t>
  </si>
  <si>
    <t>Selene</t>
  </si>
  <si>
    <t>Selene_teng@tslines.com.cn</t>
  </si>
  <si>
    <t>CVT/CWX/NV2</t>
  </si>
  <si>
    <t>Yuko</t>
  </si>
  <si>
    <t>yuko_ren@tslines.com.cn</t>
  </si>
  <si>
    <t>CAT/NZE/KMV/CJX</t>
  </si>
  <si>
    <t>Jojo</t>
  </si>
  <si>
    <t>jojo_hu@tslines.com.cn</t>
  </si>
  <si>
    <t>MCT/CTE/KCI/TTP</t>
  </si>
  <si>
    <t>箱管主管</t>
  </si>
  <si>
    <t>箱管</t>
  </si>
  <si>
    <t>Yoyo</t>
  </si>
  <si>
    <t>yoyo_yan@tslines.com.cn</t>
  </si>
  <si>
    <t>码头操作经理</t>
  </si>
  <si>
    <t>Joe</t>
  </si>
  <si>
    <t>joe_dai@tslines.com.cn</t>
  </si>
  <si>
    <t>财务</t>
  </si>
  <si>
    <t>Audrey</t>
  </si>
  <si>
    <t>AUDREY_SHENG@TSLINES.COM.CN</t>
  </si>
  <si>
    <t>Viola</t>
  </si>
  <si>
    <t>Viola_tang@tslines.com.cn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</si>
</sst>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_-* #,##0.00_-;\-* #,##0.00_-;_-* &quot;-&quot;??_-;_-@_-"/>
    <numFmt numFmtId="189" formatCode="_-&quot;$&quot;* #,##0.00_-;\-&quot;$&quot;* #,##0.00_-;_-&quot;$&quot;* &quot;-&quot;??_-;_-@_-"/>
    <numFmt numFmtId="190" formatCode="_-* #,##0_-;\-* #,##0_-;_-* &quot;-&quot;_-;_-@_-"/>
    <numFmt numFmtId="191" formatCode="_-&quot;$&quot;* #,##0_-;\-&quot;$&quot;* #,##0_-;_-&quot;$&quot;* &quot;-&quot;_-;_-@_-"/>
    <numFmt numFmtId="192" formatCode="[$-409]d/mmm;@"/>
    <numFmt numFmtId="193" formatCode="0.00_);[Red]\(0.00\)"/>
  </numFmts>
  <fonts count="6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color indexed="8"/>
      <name val="宋体"/>
      <family val="0"/>
    </font>
    <font>
      <sz val="12"/>
      <color indexed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宋体"/>
      <family val="0"/>
    </font>
    <font>
      <b/>
      <sz val="10"/>
      <color indexed="8"/>
      <name val="Times New Roman"/>
      <family val="1"/>
    </font>
    <font>
      <b/>
      <sz val="10"/>
      <color indexed="10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u val="single"/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63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b/>
      <sz val="10"/>
      <color indexed="10"/>
      <name val="Times New Roman"/>
      <family val="1"/>
    </font>
    <font>
      <b/>
      <sz val="9"/>
      <color indexed="10"/>
      <name val="宋体"/>
      <family val="0"/>
    </font>
    <font>
      <b/>
      <sz val="10"/>
      <color indexed="9"/>
      <name val="新細明體"/>
      <family val="1"/>
    </font>
    <font>
      <b/>
      <sz val="11"/>
      <color indexed="10"/>
      <name val="宋体"/>
      <family val="0"/>
    </font>
    <font>
      <b/>
      <sz val="10"/>
      <color indexed="59"/>
      <name val="Times New Roman"/>
      <family val="1"/>
    </font>
    <font>
      <sz val="14"/>
      <color indexed="10"/>
      <name val="Arial"/>
      <family val="2"/>
    </font>
    <font>
      <sz val="9"/>
      <name val="細明體"/>
      <family val="3"/>
    </font>
    <font>
      <sz val="11"/>
      <color theme="1"/>
      <name val="Calibri"/>
      <family val="1"/>
    </font>
    <font>
      <b/>
      <sz val="10"/>
      <color rgb="FFFFFFFF"/>
      <name val="宋体"/>
      <family val="0"/>
    </font>
    <font>
      <b/>
      <sz val="10"/>
      <color theme="0"/>
      <name val="宋体"/>
      <family val="0"/>
    </font>
    <font>
      <b/>
      <sz val="10"/>
      <color rgb="FFFF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宋体"/>
      <family val="0"/>
    </font>
    <font>
      <b/>
      <sz val="10"/>
      <color theme="0"/>
      <name val="Calibri"/>
      <family val="1"/>
    </font>
    <font>
      <sz val="12"/>
      <color rgb="FFFF0000"/>
      <name val="宋体"/>
      <family val="0"/>
    </font>
    <font>
      <b/>
      <sz val="11"/>
      <color rgb="FFFF0000"/>
      <name val="宋体"/>
      <family val="0"/>
    </font>
    <font>
      <b/>
      <sz val="10"/>
      <color rgb="FF333300"/>
      <name val="Times New Roman"/>
      <family val="1"/>
    </font>
    <font>
      <b/>
      <sz val="10"/>
      <color theme="1"/>
      <name val="宋体"/>
      <family val="0"/>
    </font>
    <font>
      <b/>
      <sz val="10"/>
      <color rgb="FF000000"/>
      <name val="宋体"/>
      <family val="0"/>
    </font>
    <font>
      <sz val="12"/>
      <color theme="0"/>
      <name val="宋体"/>
      <family val="0"/>
    </font>
    <font>
      <sz val="14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>
        <color indexed="8"/>
      </right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>
        <color rgb="FF000000"/>
      </left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55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7" applyNumberFormat="0" applyFont="0" applyAlignment="0" applyProtection="0"/>
    <xf numFmtId="0" fontId="37" fillId="23" borderId="7" applyNumberFormat="0" applyFont="0" applyAlignment="0" applyProtection="0"/>
    <xf numFmtId="0" fontId="37" fillId="23" borderId="7" applyNumberFormat="0" applyFon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24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8" fillId="20" borderId="1" applyNumberForma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7" fillId="23" borderId="7" applyNumberFormat="0" applyFont="0" applyAlignment="0" applyProtection="0"/>
    <xf numFmtId="0" fontId="37" fillId="23" borderId="7" applyNumberFormat="0" applyFont="0" applyAlignment="0" applyProtection="0"/>
    <xf numFmtId="0" fontId="37" fillId="23" borderId="7" applyNumberFormat="0" applyFon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>
      <alignment/>
      <protection/>
    </xf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9" fillId="21" borderId="2" applyNumberFormat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32">
    <xf numFmtId="0" fontId="0" fillId="0" borderId="0" xfId="0" applyAlignment="1">
      <alignment vertical="center"/>
    </xf>
    <xf numFmtId="0" fontId="51" fillId="24" borderId="10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51" fillId="24" borderId="0" xfId="0" applyFont="1" applyFill="1" applyAlignment="1">
      <alignment horizontal="center" vertical="center"/>
    </xf>
    <xf numFmtId="0" fontId="52" fillId="24" borderId="11" xfId="0" applyFont="1" applyFill="1" applyBorder="1" applyAlignment="1">
      <alignment horizontal="center" vertical="center"/>
    </xf>
    <xf numFmtId="0" fontId="51" fillId="24" borderId="11" xfId="0" applyFont="1" applyFill="1" applyBorder="1" applyAlignment="1">
      <alignment horizontal="center" vertical="center"/>
    </xf>
    <xf numFmtId="0" fontId="52" fillId="24" borderId="12" xfId="0" applyFont="1" applyFill="1" applyBorder="1" applyAlignment="1">
      <alignment horizontal="center" vertical="center"/>
    </xf>
    <xf numFmtId="0" fontId="52" fillId="24" borderId="13" xfId="0" applyFont="1" applyFill="1" applyBorder="1" applyAlignment="1">
      <alignment horizontal="center" vertical="center"/>
    </xf>
    <xf numFmtId="0" fontId="52" fillId="24" borderId="14" xfId="0" applyFont="1" applyFill="1" applyBorder="1" applyAlignment="1">
      <alignment horizontal="center" vertical="center"/>
    </xf>
    <xf numFmtId="0" fontId="52" fillId="24" borderId="0" xfId="0" applyFont="1" applyFill="1" applyBorder="1" applyAlignment="1">
      <alignment horizontal="center" vertical="center"/>
    </xf>
    <xf numFmtId="0" fontId="52" fillId="24" borderId="10" xfId="0" applyFont="1" applyFill="1" applyBorder="1" applyAlignment="1">
      <alignment horizontal="center" vertical="center"/>
    </xf>
    <xf numFmtId="0" fontId="52" fillId="24" borderId="15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52" fillId="24" borderId="16" xfId="0" applyFont="1" applyFill="1" applyBorder="1" applyAlignment="1">
      <alignment horizontal="center" vertical="center"/>
    </xf>
    <xf numFmtId="0" fontId="52" fillId="24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24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51" fillId="24" borderId="16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1" fillId="24" borderId="17" xfId="0" applyFont="1" applyFill="1" applyBorder="1" applyAlignment="1">
      <alignment horizontal="center" vertical="center"/>
    </xf>
    <xf numFmtId="0" fontId="52" fillId="24" borderId="0" xfId="0" applyFont="1" applyFill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1" fillId="24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25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52" fillId="24" borderId="25" xfId="0" applyFont="1" applyFill="1" applyBorder="1" applyAlignment="1">
      <alignment horizontal="center" vertical="center"/>
    </xf>
    <xf numFmtId="0" fontId="52" fillId="24" borderId="15" xfId="0" applyFont="1" applyFill="1" applyBorder="1" applyAlignment="1">
      <alignment horizontal="center" vertical="center"/>
    </xf>
    <xf numFmtId="0" fontId="52" fillId="24" borderId="26" xfId="0" applyFont="1" applyFill="1" applyBorder="1" applyAlignment="1">
      <alignment horizontal="center" vertical="center"/>
    </xf>
    <xf numFmtId="0" fontId="52" fillId="24" borderId="27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192" fontId="10" fillId="0" borderId="26" xfId="0" applyNumberFormat="1" applyFont="1" applyBorder="1" applyAlignment="1">
      <alignment horizontal="center" vertical="center"/>
    </xf>
    <xf numFmtId="192" fontId="10" fillId="0" borderId="29" xfId="0" applyNumberFormat="1" applyFont="1" applyBorder="1" applyAlignment="1">
      <alignment horizontal="center" vertical="center"/>
    </xf>
    <xf numFmtId="192" fontId="10" fillId="0" borderId="26" xfId="0" applyNumberFormat="1" applyFont="1" applyFill="1" applyBorder="1" applyAlignment="1">
      <alignment horizontal="center" vertical="center"/>
    </xf>
    <xf numFmtId="192" fontId="10" fillId="0" borderId="25" xfId="0" applyNumberFormat="1" applyFont="1" applyBorder="1" applyAlignment="1">
      <alignment horizontal="center" vertical="center"/>
    </xf>
    <xf numFmtId="192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1" fillId="24" borderId="25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/>
    </xf>
    <xf numFmtId="0" fontId="11" fillId="24" borderId="26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192" fontId="56" fillId="0" borderId="26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left" vertical="center"/>
    </xf>
    <xf numFmtId="0" fontId="10" fillId="0" borderId="26" xfId="196" applyFont="1" applyFill="1" applyBorder="1" applyAlignment="1">
      <alignment horizontal="center" vertical="center" wrapText="1"/>
      <protection/>
    </xf>
    <xf numFmtId="192" fontId="10" fillId="25" borderId="26" xfId="0" applyNumberFormat="1" applyFont="1" applyFill="1" applyBorder="1" applyAlignment="1">
      <alignment horizontal="center" vertical="center"/>
    </xf>
    <xf numFmtId="0" fontId="10" fillId="25" borderId="26" xfId="0" applyFont="1" applyFill="1" applyBorder="1" applyAlignment="1">
      <alignment horizontal="center" vertical="center"/>
    </xf>
    <xf numFmtId="0" fontId="10" fillId="25" borderId="28" xfId="0" applyFont="1" applyFill="1" applyBorder="1" applyAlignment="1">
      <alignment horizontal="center" vertical="center"/>
    </xf>
    <xf numFmtId="49" fontId="10" fillId="25" borderId="26" xfId="0" applyNumberFormat="1" applyFont="1" applyFill="1" applyBorder="1" applyAlignment="1">
      <alignment horizontal="center" vertical="center"/>
    </xf>
    <xf numFmtId="0" fontId="7" fillId="25" borderId="26" xfId="0" applyFont="1" applyFill="1" applyBorder="1" applyAlignment="1">
      <alignment horizontal="left" vertical="center"/>
    </xf>
    <xf numFmtId="0" fontId="7" fillId="25" borderId="27" xfId="0" applyFont="1" applyFill="1" applyBorder="1" applyAlignment="1">
      <alignment horizontal="center" vertical="center"/>
    </xf>
    <xf numFmtId="49" fontId="10" fillId="25" borderId="26" xfId="0" applyNumberFormat="1" applyFont="1" applyFill="1" applyBorder="1" applyAlignment="1">
      <alignment horizontal="left" vertical="center"/>
    </xf>
    <xf numFmtId="0" fontId="57" fillId="0" borderId="26" xfId="196" applyFont="1" applyFill="1" applyBorder="1" applyAlignment="1">
      <alignment horizontal="center" vertical="center" wrapText="1"/>
      <protection/>
    </xf>
    <xf numFmtId="192" fontId="57" fillId="25" borderId="26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10" fillId="0" borderId="26" xfId="195" applyFont="1" applyFill="1" applyBorder="1" applyAlignment="1">
      <alignment horizontal="center"/>
      <protection/>
    </xf>
    <xf numFmtId="192" fontId="10" fillId="0" borderId="29" xfId="0" applyNumberFormat="1" applyFont="1" applyFill="1" applyBorder="1" applyAlignment="1">
      <alignment horizontal="center" vertical="center"/>
    </xf>
    <xf numFmtId="0" fontId="56" fillId="0" borderId="26" xfId="195" applyFont="1" applyFill="1" applyBorder="1" applyAlignment="1">
      <alignment horizontal="center"/>
      <protection/>
    </xf>
    <xf numFmtId="0" fontId="53" fillId="0" borderId="0" xfId="0" applyFont="1" applyAlignment="1">
      <alignment vertical="center"/>
    </xf>
    <xf numFmtId="193" fontId="53" fillId="0" borderId="0" xfId="0" applyNumberFormat="1" applyFont="1" applyFill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193" fontId="1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192" fontId="10" fillId="0" borderId="0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11" fillId="24" borderId="30" xfId="0" applyFont="1" applyFill="1" applyBorder="1" applyAlignment="1">
      <alignment horizontal="center" vertical="center"/>
    </xf>
    <xf numFmtId="0" fontId="51" fillId="24" borderId="25" xfId="0" applyFont="1" applyFill="1" applyBorder="1" applyAlignment="1">
      <alignment horizontal="center" vertical="center"/>
    </xf>
    <xf numFmtId="0" fontId="51" fillId="24" borderId="15" xfId="0" applyFont="1" applyFill="1" applyBorder="1" applyAlignment="1">
      <alignment horizontal="center" vertical="center"/>
    </xf>
    <xf numFmtId="0" fontId="51" fillId="24" borderId="26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49" fontId="62" fillId="0" borderId="26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92" fontId="10" fillId="0" borderId="27" xfId="0" applyNumberFormat="1" applyFont="1" applyFill="1" applyBorder="1" applyAlignment="1">
      <alignment horizontal="center" vertical="center"/>
    </xf>
    <xf numFmtId="0" fontId="52" fillId="24" borderId="26" xfId="0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/>
    </xf>
    <xf numFmtId="192" fontId="56" fillId="0" borderId="27" xfId="0" applyNumberFormat="1" applyFont="1" applyFill="1" applyBorder="1" applyAlignment="1">
      <alignment horizontal="center" vertical="center"/>
    </xf>
    <xf numFmtId="0" fontId="52" fillId="26" borderId="1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1" fillId="24" borderId="27" xfId="0" applyFont="1" applyFill="1" applyBorder="1" applyAlignment="1">
      <alignment horizontal="center" vertical="center"/>
    </xf>
    <xf numFmtId="0" fontId="52" fillId="24" borderId="25" xfId="0" applyFont="1" applyFill="1" applyBorder="1" applyAlignment="1">
      <alignment horizontal="center" vertical="center"/>
    </xf>
    <xf numFmtId="192" fontId="15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2" fontId="10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left" vertical="center"/>
    </xf>
    <xf numFmtId="0" fontId="63" fillId="0" borderId="21" xfId="0" applyFont="1" applyFill="1" applyBorder="1" applyAlignment="1">
      <alignment vertical="center"/>
    </xf>
    <xf numFmtId="0" fontId="63" fillId="0" borderId="33" xfId="0" applyFont="1" applyFill="1" applyBorder="1" applyAlignment="1">
      <alignment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64" fillId="0" borderId="21" xfId="0" applyFont="1" applyFill="1" applyBorder="1" applyAlignment="1">
      <alignment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7" fillId="0" borderId="35" xfId="0" applyFont="1" applyFill="1" applyBorder="1" applyAlignment="1">
      <alignment horizontal="left" vertical="center"/>
    </xf>
    <xf numFmtId="0" fontId="18" fillId="0" borderId="19" xfId="0" applyFont="1" applyBorder="1" applyAlignment="1">
      <alignment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9" fillId="0" borderId="33" xfId="484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17" fillId="0" borderId="33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2" xfId="0" applyBorder="1" applyAlignment="1">
      <alignment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49" fontId="10" fillId="0" borderId="26" xfId="0" applyNumberFormat="1" applyFont="1" applyFill="1" applyBorder="1" applyAlignment="1">
      <alignment horizontal="center" vertical="center" wrapText="1"/>
    </xf>
    <xf numFmtId="192" fontId="57" fillId="0" borderId="0" xfId="0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92" fontId="17" fillId="0" borderId="0" xfId="0" applyNumberFormat="1" applyFont="1" applyBorder="1" applyAlignment="1">
      <alignment horizontal="center" vertical="center"/>
    </xf>
    <xf numFmtId="192" fontId="57" fillId="0" borderId="26" xfId="0" applyNumberFormat="1" applyFont="1" applyBorder="1" applyAlignment="1">
      <alignment horizontal="center" vertical="center"/>
    </xf>
    <xf numFmtId="0" fontId="66" fillId="0" borderId="0" xfId="0" applyFont="1" applyFill="1" applyAlignment="1">
      <alignment vertical="center" wrapText="1"/>
    </xf>
    <xf numFmtId="0" fontId="11" fillId="24" borderId="48" xfId="0" applyFont="1" applyFill="1" applyBorder="1" applyAlignment="1">
      <alignment horizontal="center" vertical="center"/>
    </xf>
    <xf numFmtId="192" fontId="57" fillId="0" borderId="0" xfId="0" applyNumberFormat="1" applyFont="1" applyFill="1" applyBorder="1" applyAlignment="1">
      <alignment horizontal="left" vertical="center"/>
    </xf>
    <xf numFmtId="192" fontId="63" fillId="0" borderId="0" xfId="0" applyNumberFormat="1" applyFont="1" applyFill="1" applyBorder="1" applyAlignment="1">
      <alignment horizontal="left" vertical="center"/>
    </xf>
    <xf numFmtId="49" fontId="10" fillId="0" borderId="26" xfId="0" applyNumberFormat="1" applyFont="1" applyBorder="1" applyAlignment="1">
      <alignment horizontal="left" vertical="center"/>
    </xf>
    <xf numFmtId="49" fontId="56" fillId="0" borderId="26" xfId="0" applyNumberFormat="1" applyFont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49" xfId="0" applyNumberFormat="1" applyFont="1" applyFill="1" applyBorder="1" applyAlignment="1">
      <alignment horizontal="center" vertical="center"/>
    </xf>
    <xf numFmtId="0" fontId="16" fillId="0" borderId="5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51" xfId="0" applyNumberFormat="1" applyFont="1" applyFill="1" applyBorder="1" applyAlignment="1">
      <alignment horizontal="center" vertical="center"/>
    </xf>
    <xf numFmtId="0" fontId="16" fillId="0" borderId="52" xfId="0" applyNumberFormat="1" applyFont="1" applyFill="1" applyBorder="1" applyAlignment="1">
      <alignment horizontal="center" vertical="center"/>
    </xf>
    <xf numFmtId="0" fontId="16" fillId="0" borderId="44" xfId="0" applyNumberFormat="1" applyFont="1" applyFill="1" applyBorder="1" applyAlignment="1">
      <alignment horizontal="center" vertical="center"/>
    </xf>
    <xf numFmtId="0" fontId="16" fillId="0" borderId="4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</cellXfs>
  <cellStyles count="539">
    <cellStyle name="Normal" xfId="0"/>
    <cellStyle name="_ET_STYLE_NoName_00_" xfId="15"/>
    <cellStyle name="20% - Accent1" xfId="16"/>
    <cellStyle name="20% - Accent1 2" xfId="17"/>
    <cellStyle name="20% - Accent1 3" xfId="18"/>
    <cellStyle name="20% - Accent2" xfId="19"/>
    <cellStyle name="20% - Accent2 2" xfId="20"/>
    <cellStyle name="20% - Accent2 3" xfId="21"/>
    <cellStyle name="20% - Accent3" xfId="22"/>
    <cellStyle name="20% - Accent3 2" xfId="23"/>
    <cellStyle name="20% - Accent3 3" xfId="24"/>
    <cellStyle name="20% - Accent4" xfId="25"/>
    <cellStyle name="20% - Accent4 2" xfId="26"/>
    <cellStyle name="20% - Accent4 3" xfId="27"/>
    <cellStyle name="20% - Accent5" xfId="28"/>
    <cellStyle name="20% - Accent5 2" xfId="29"/>
    <cellStyle name="20% - Accent5 3" xfId="30"/>
    <cellStyle name="20% - Accent6" xfId="31"/>
    <cellStyle name="20% - Accent6 2" xfId="32"/>
    <cellStyle name="20% - Accent6 3" xfId="33"/>
    <cellStyle name="20% - 輔色1" xfId="34"/>
    <cellStyle name="20% - 輔色1 2" xfId="35"/>
    <cellStyle name="20% - 輔色1 3" xfId="36"/>
    <cellStyle name="20% - 輔色2" xfId="37"/>
    <cellStyle name="20% - 輔色2 2" xfId="38"/>
    <cellStyle name="20% - 輔色2 3" xfId="39"/>
    <cellStyle name="20% - 輔色3" xfId="40"/>
    <cellStyle name="20% - 輔色3 2" xfId="41"/>
    <cellStyle name="20% - 輔色3 3" xfId="42"/>
    <cellStyle name="20% - 輔色4" xfId="43"/>
    <cellStyle name="20% - 輔色4 2" xfId="44"/>
    <cellStyle name="20% - 輔色4 3" xfId="45"/>
    <cellStyle name="20% - 輔色5" xfId="46"/>
    <cellStyle name="20% - 輔色5 2" xfId="47"/>
    <cellStyle name="20% - 輔色5 3" xfId="48"/>
    <cellStyle name="20% - 輔色6" xfId="49"/>
    <cellStyle name="20% - 輔色6 2" xfId="50"/>
    <cellStyle name="20% - 輔色6 3" xfId="51"/>
    <cellStyle name="40% - Accent1" xfId="52"/>
    <cellStyle name="40% - Accent1 2" xfId="53"/>
    <cellStyle name="40% - Accent1 3" xfId="54"/>
    <cellStyle name="40% - Accent2" xfId="55"/>
    <cellStyle name="40% - Accent2 2" xfId="56"/>
    <cellStyle name="40% - Accent2 3" xfId="57"/>
    <cellStyle name="40% - Accent3" xfId="58"/>
    <cellStyle name="40% - Accent3 2" xfId="59"/>
    <cellStyle name="40% - Accent3 3" xfId="60"/>
    <cellStyle name="40% - Accent4" xfId="61"/>
    <cellStyle name="40% - Accent4 2" xfId="62"/>
    <cellStyle name="40% - Accent4 3" xfId="63"/>
    <cellStyle name="40% - Accent5" xfId="64"/>
    <cellStyle name="40% - Accent5 2" xfId="65"/>
    <cellStyle name="40% - Accent5 3" xfId="66"/>
    <cellStyle name="40% - Accent6" xfId="67"/>
    <cellStyle name="40% - Accent6 2" xfId="68"/>
    <cellStyle name="40% - Accent6 3" xfId="69"/>
    <cellStyle name="40% - 輔色1" xfId="70"/>
    <cellStyle name="40% - 輔色1 2" xfId="71"/>
    <cellStyle name="40% - 輔色1 3" xfId="72"/>
    <cellStyle name="40% - 輔色2" xfId="73"/>
    <cellStyle name="40% - 輔色2 2" xfId="74"/>
    <cellStyle name="40% - 輔色2 3" xfId="75"/>
    <cellStyle name="40% - 輔色3" xfId="76"/>
    <cellStyle name="40% - 輔色3 2" xfId="77"/>
    <cellStyle name="40% - 輔色3 3" xfId="78"/>
    <cellStyle name="40% - 輔色4" xfId="79"/>
    <cellStyle name="40% - 輔色4 2" xfId="80"/>
    <cellStyle name="40% - 輔色4 3" xfId="81"/>
    <cellStyle name="40% - 輔色5" xfId="82"/>
    <cellStyle name="40% - 輔色5 2" xfId="83"/>
    <cellStyle name="40% - 輔色5 3" xfId="84"/>
    <cellStyle name="40% - 輔色6" xfId="85"/>
    <cellStyle name="40% - 輔色6 2" xfId="86"/>
    <cellStyle name="40% - 輔色6 3" xfId="87"/>
    <cellStyle name="60% - Accent1" xfId="88"/>
    <cellStyle name="60% - Accent1 2" xfId="89"/>
    <cellStyle name="60% - Accent1 3" xfId="90"/>
    <cellStyle name="60% - Accent2" xfId="91"/>
    <cellStyle name="60% - Accent2 2" xfId="92"/>
    <cellStyle name="60% - Accent2 3" xfId="93"/>
    <cellStyle name="60% - Accent3" xfId="94"/>
    <cellStyle name="60% - Accent3 2" xfId="95"/>
    <cellStyle name="60% - Accent3 3" xfId="96"/>
    <cellStyle name="60% - Accent4" xfId="97"/>
    <cellStyle name="60% - Accent4 2" xfId="98"/>
    <cellStyle name="60% - Accent4 3" xfId="99"/>
    <cellStyle name="60% - Accent5" xfId="100"/>
    <cellStyle name="60% - Accent5 2" xfId="101"/>
    <cellStyle name="60% - Accent5 3" xfId="102"/>
    <cellStyle name="60% - Accent6" xfId="103"/>
    <cellStyle name="60% - Accent6 2" xfId="104"/>
    <cellStyle name="60% - Accent6 3" xfId="105"/>
    <cellStyle name="60% - 輔色1" xfId="106"/>
    <cellStyle name="60% - 輔色1 2" xfId="107"/>
    <cellStyle name="60% - 輔色1 3" xfId="108"/>
    <cellStyle name="60% - 輔色2" xfId="109"/>
    <cellStyle name="60% - 輔色2 2" xfId="110"/>
    <cellStyle name="60% - 輔色2 3" xfId="111"/>
    <cellStyle name="60% - 輔色3" xfId="112"/>
    <cellStyle name="60% - 輔色3 2" xfId="113"/>
    <cellStyle name="60% - 輔色3 3" xfId="114"/>
    <cellStyle name="60% - 輔色4" xfId="115"/>
    <cellStyle name="60% - 輔色4 2" xfId="116"/>
    <cellStyle name="60% - 輔色4 3" xfId="117"/>
    <cellStyle name="60% - 輔色5" xfId="118"/>
    <cellStyle name="60% - 輔色5 2" xfId="119"/>
    <cellStyle name="60% - 輔色5 3" xfId="120"/>
    <cellStyle name="60% - 輔色6" xfId="121"/>
    <cellStyle name="60% - 輔色6 2" xfId="122"/>
    <cellStyle name="60% - 輔色6 3" xfId="123"/>
    <cellStyle name="Accent1" xfId="124"/>
    <cellStyle name="Accent1 2" xfId="125"/>
    <cellStyle name="Accent1 3" xfId="126"/>
    <cellStyle name="Accent2" xfId="127"/>
    <cellStyle name="Accent2 2" xfId="128"/>
    <cellStyle name="Accent2 3" xfId="129"/>
    <cellStyle name="Accent3" xfId="130"/>
    <cellStyle name="Accent3 2" xfId="131"/>
    <cellStyle name="Accent3 3" xfId="132"/>
    <cellStyle name="Accent4" xfId="133"/>
    <cellStyle name="Accent4 2" xfId="134"/>
    <cellStyle name="Accent4 3" xfId="135"/>
    <cellStyle name="Accent5" xfId="136"/>
    <cellStyle name="Accent5 2" xfId="137"/>
    <cellStyle name="Accent5 3" xfId="138"/>
    <cellStyle name="Accent6" xfId="139"/>
    <cellStyle name="Accent6 2" xfId="140"/>
    <cellStyle name="Accent6 3" xfId="141"/>
    <cellStyle name="Bad" xfId="142"/>
    <cellStyle name="Bad 2" xfId="143"/>
    <cellStyle name="Bad 3" xfId="144"/>
    <cellStyle name="Calculation" xfId="145"/>
    <cellStyle name="Calculation 2" xfId="146"/>
    <cellStyle name="Calculation 3" xfId="147"/>
    <cellStyle name="Check Cell" xfId="148"/>
    <cellStyle name="Check Cell 2" xfId="149"/>
    <cellStyle name="Check Cell 3" xfId="150"/>
    <cellStyle name="Explanatory Text" xfId="151"/>
    <cellStyle name="Explanatory Text 2" xfId="152"/>
    <cellStyle name="Explanatory Text 3" xfId="153"/>
    <cellStyle name="Good" xfId="154"/>
    <cellStyle name="Good 2" xfId="155"/>
    <cellStyle name="Heading 1" xfId="156"/>
    <cellStyle name="Heading 1 2" xfId="157"/>
    <cellStyle name="Heading 1 3" xfId="158"/>
    <cellStyle name="Heading 2" xfId="159"/>
    <cellStyle name="Heading 2 2" xfId="160"/>
    <cellStyle name="Heading 2 3" xfId="161"/>
    <cellStyle name="Heading 3" xfId="162"/>
    <cellStyle name="Heading 3 2" xfId="163"/>
    <cellStyle name="Heading 3 3" xfId="164"/>
    <cellStyle name="Heading 4" xfId="165"/>
    <cellStyle name="Heading 4 2" xfId="166"/>
    <cellStyle name="Heading 4 3" xfId="167"/>
    <cellStyle name="Input" xfId="168"/>
    <cellStyle name="Input 2" xfId="169"/>
    <cellStyle name="Input 3" xfId="170"/>
    <cellStyle name="Linked Cell" xfId="171"/>
    <cellStyle name="Linked Cell 2" xfId="172"/>
    <cellStyle name="Linked Cell 3" xfId="173"/>
    <cellStyle name="Neutral" xfId="174"/>
    <cellStyle name="Neutral 2" xfId="175"/>
    <cellStyle name="Neutral 3" xfId="176"/>
    <cellStyle name="Note" xfId="177"/>
    <cellStyle name="Note 2" xfId="178"/>
    <cellStyle name="Note 3" xfId="179"/>
    <cellStyle name="Output" xfId="180"/>
    <cellStyle name="Output 2" xfId="181"/>
    <cellStyle name="Output 3" xfId="182"/>
    <cellStyle name="Style 1" xfId="183"/>
    <cellStyle name="Title" xfId="184"/>
    <cellStyle name="Title 2" xfId="185"/>
    <cellStyle name="Title 3" xfId="186"/>
    <cellStyle name="Total" xfId="187"/>
    <cellStyle name="Total 2" xfId="188"/>
    <cellStyle name="Total 3" xfId="189"/>
    <cellStyle name="Warning Text" xfId="190"/>
    <cellStyle name="Warning Text 2" xfId="191"/>
    <cellStyle name="Warning Text 3" xfId="192"/>
    <cellStyle name="一般 2" xfId="193"/>
    <cellStyle name="一般 2 2" xfId="194"/>
    <cellStyle name="一般_2011 TSL VSL'S +JOIN VENTURE LONGTERM SCHEDULE-5codes 0907_KTH, CME, THI, THK and HPH" xfId="195"/>
    <cellStyle name="一般_Book1" xfId="196"/>
    <cellStyle name="Comma" xfId="197"/>
    <cellStyle name="Comma [0]" xfId="198"/>
    <cellStyle name="Followed Hyperlink" xfId="199"/>
    <cellStyle name="中等" xfId="200"/>
    <cellStyle name="中等 2" xfId="201"/>
    <cellStyle name="中等 3" xfId="202"/>
    <cellStyle name="合計" xfId="203"/>
    <cellStyle name="合計 2" xfId="204"/>
    <cellStyle name="合計 3" xfId="205"/>
    <cellStyle name="好" xfId="206"/>
    <cellStyle name="好_2015 TSL VSL'S +JOIN VENTURE LONGTERM SCHEDULE-5codes 0126" xfId="207"/>
    <cellStyle name="好_2015 TSL VSL'S +JOIN VENTURE LONGTERM SCHEDULE-5codes 0126 2" xfId="208"/>
    <cellStyle name="好_2015 TSL VSL'S +JOIN VENTURE LONGTERM SCHEDULE-5codes 0126_Sheet2" xfId="209"/>
    <cellStyle name="好_2015 TSL VSL'S +JOIN VENTURE LONGTERM SCHEDULE-5codes 0126_Sheet2 2" xfId="210"/>
    <cellStyle name="好_2015 TSL VSL'S +JOIN VENTURE LONGTERM SCHEDULE-5codes 0126_Sheet2_1" xfId="211"/>
    <cellStyle name="好_2015 TSL VSL'S +JOIN VENTURE LONGTERM SCHEDULE-5codes 0126_Sheet2_1 2" xfId="212"/>
    <cellStyle name="好_BMX 1022" xfId="213"/>
    <cellStyle name="好_BMX 1022 2" xfId="214"/>
    <cellStyle name="好_BMX 1022_Sheet2" xfId="215"/>
    <cellStyle name="好_BMX 1022_Sheet2 2" xfId="216"/>
    <cellStyle name="好_BMX 1022_Sheet2_1" xfId="217"/>
    <cellStyle name="好_BMX 1022_Sheet2_1 2" xfId="218"/>
    <cellStyle name="好_BMX- CMA CGM" xfId="219"/>
    <cellStyle name="好_BMX- CMA CGM 2" xfId="220"/>
    <cellStyle name="好_Book2" xfId="221"/>
    <cellStyle name="好_Book2 2" xfId="222"/>
    <cellStyle name="好_CAT joint venture" xfId="223"/>
    <cellStyle name="好_CAT joint venture 2" xfId="224"/>
    <cellStyle name="好_CIX" xfId="225"/>
    <cellStyle name="好_CIX 2" xfId="226"/>
    <cellStyle name="好_CIX_Sheet2" xfId="227"/>
    <cellStyle name="好_CIX_Sheet2 2" xfId="228"/>
    <cellStyle name="好_CIX_Sheet2_1" xfId="229"/>
    <cellStyle name="好_CIX_Sheet2_1 2" xfId="230"/>
    <cellStyle name="好_CIX2" xfId="231"/>
    <cellStyle name="好_CIX2 &amp; CKI &amp; AGI" xfId="232"/>
    <cellStyle name="好_CIX2 &amp; CKI &amp; AGI 2" xfId="233"/>
    <cellStyle name="好_CIX2 &amp; CKI &amp; AGI_Sheet2" xfId="234"/>
    <cellStyle name="好_CIX2 &amp; CKI &amp; AGI_Sheet2 2" xfId="235"/>
    <cellStyle name="好_CIX2 &amp; CKI &amp; AGI_Sheet2_1" xfId="236"/>
    <cellStyle name="好_CIX2 &amp; CKI &amp; AGI_Sheet2_1 2" xfId="237"/>
    <cellStyle name="好_CIX2 2" xfId="238"/>
    <cellStyle name="好_CKA &amp; CAT 0429" xfId="239"/>
    <cellStyle name="好_CKA &amp; CAT 0429 2" xfId="240"/>
    <cellStyle name="好_CKA &amp; CAT 0429_Sheet2" xfId="241"/>
    <cellStyle name="好_CKA &amp; CAT 0429_Sheet2 2" xfId="242"/>
    <cellStyle name="好_CKA &amp; CAT 0429_Sheet2_1" xfId="243"/>
    <cellStyle name="好_CKA &amp; CAT 0429_Sheet2_1 2" xfId="244"/>
    <cellStyle name="好_CVX" xfId="245"/>
    <cellStyle name="好_CVX 2" xfId="246"/>
    <cellStyle name="好_CVX_Sheet2" xfId="247"/>
    <cellStyle name="好_CVX_Sheet2 2" xfId="248"/>
    <cellStyle name="好_CVX_Sheet2_1" xfId="249"/>
    <cellStyle name="好_CVX_Sheet2_1 2" xfId="250"/>
    <cellStyle name="好_FMX" xfId="251"/>
    <cellStyle name="好_FMX 2" xfId="252"/>
    <cellStyle name="好_FMX_Sheet2" xfId="253"/>
    <cellStyle name="好_FMX_Sheet2 2" xfId="254"/>
    <cellStyle name="好_FMX_Sheet2_1" xfId="255"/>
    <cellStyle name="好_FMX_Sheet2_1 2" xfId="256"/>
    <cellStyle name="好_IA2" xfId="257"/>
    <cellStyle name="好_IA2 2" xfId="258"/>
    <cellStyle name="好_IFX" xfId="259"/>
    <cellStyle name="好_IFX 2" xfId="260"/>
    <cellStyle name="好_IFX_Sheet2" xfId="261"/>
    <cellStyle name="好_IFX_Sheet2 2" xfId="262"/>
    <cellStyle name="好_IFX_Sheet2_1" xfId="263"/>
    <cellStyle name="好_IFX_Sheet2_1 2" xfId="264"/>
    <cellStyle name="好_IHS 0302" xfId="265"/>
    <cellStyle name="好_IHS 0302 2" xfId="266"/>
    <cellStyle name="好_IHS 0302_Sheet2" xfId="267"/>
    <cellStyle name="好_IHS 0302_Sheet2 2" xfId="268"/>
    <cellStyle name="好_IHS 0302_Sheet2_1" xfId="269"/>
    <cellStyle name="好_IHS 0302_Sheet2_1 2" xfId="270"/>
    <cellStyle name="好_IHS-KMTC" xfId="271"/>
    <cellStyle name="好_IHS-KMTC 2" xfId="272"/>
    <cellStyle name="好_IHS-KMTC_Sheet2" xfId="273"/>
    <cellStyle name="好_IHS-KMTC_Sheet2 2" xfId="274"/>
    <cellStyle name="好_IHS-KMTC_Sheet2_1" xfId="275"/>
    <cellStyle name="好_IHS-KMTC_Sheet2_1 2" xfId="276"/>
    <cellStyle name="好_ISH 0427" xfId="277"/>
    <cellStyle name="好_ISH 0427 2" xfId="278"/>
    <cellStyle name="好_ISH 0427_Sheet2" xfId="279"/>
    <cellStyle name="好_ISH 0427_Sheet2 2" xfId="280"/>
    <cellStyle name="好_ISH 0427_Sheet2_1" xfId="281"/>
    <cellStyle name="好_ISH 0427_Sheet2_1 2" xfId="282"/>
    <cellStyle name="好_JTX-CMA CGM" xfId="283"/>
    <cellStyle name="好_JTX-CMA CGM 2" xfId="284"/>
    <cellStyle name="好_JTX-CMA CGM_Sheet2" xfId="285"/>
    <cellStyle name="好_JTX-CMA CGM_Sheet2 2" xfId="286"/>
    <cellStyle name="好_JTX-CMA CGM_Sheet2_1" xfId="287"/>
    <cellStyle name="好_JTX-CMA CGM_Sheet2_1 2" xfId="288"/>
    <cellStyle name="好_KHP 2-SINOKOR" xfId="289"/>
    <cellStyle name="好_KHP 2-SINOKOR 2" xfId="290"/>
    <cellStyle name="好_KHP 2-SINOKOR_Sheet2" xfId="291"/>
    <cellStyle name="好_KHP 2-SINOKOR_Sheet2 2" xfId="292"/>
    <cellStyle name="好_KHP 2-SINOKOR_Sheet2_1" xfId="293"/>
    <cellStyle name="好_KHP 2-SINOKOR_Sheet2_1 2" xfId="294"/>
    <cellStyle name="好_NEAX 0205" xfId="295"/>
    <cellStyle name="好_NEAX 0205 2" xfId="296"/>
    <cellStyle name="好_NSC 1119" xfId="297"/>
    <cellStyle name="好_NSC 1119 2" xfId="298"/>
    <cellStyle name="好_Sheet2" xfId="299"/>
    <cellStyle name="好_Sheet2 2" xfId="300"/>
    <cellStyle name="好_Sheet2_1" xfId="301"/>
    <cellStyle name="好_Sheet2_1 2" xfId="302"/>
    <cellStyle name="好_Sheet2_1_Sheet2" xfId="303"/>
    <cellStyle name="好_Sheet2_1_Sheet2 2" xfId="304"/>
    <cellStyle name="好_Sheet2_2" xfId="305"/>
    <cellStyle name="好_Sheet2_2 2" xfId="306"/>
    <cellStyle name="好_Sheet2_Sheet2" xfId="307"/>
    <cellStyle name="好_Sheet2_Sheet2 2" xfId="308"/>
    <cellStyle name="好_VSM 1106" xfId="309"/>
    <cellStyle name="好_VSM 1106 2" xfId="310"/>
    <cellStyle name="好_VSM 1106_Sheet2" xfId="311"/>
    <cellStyle name="好_VSM 1106_Sheet2 2" xfId="312"/>
    <cellStyle name="好_VSM 1106_Sheet2_1" xfId="313"/>
    <cellStyle name="好_VSM 1106_Sheet2_1 2" xfId="314"/>
    <cellStyle name="好_VTS 0820" xfId="315"/>
    <cellStyle name="好_VTS 0820 2" xfId="316"/>
    <cellStyle name="好_VTS 0820_Sheet2" xfId="317"/>
    <cellStyle name="好_VTS 0820_Sheet2 2" xfId="318"/>
    <cellStyle name="好_VTS 0820_Sheet2_1" xfId="319"/>
    <cellStyle name="好_VTS 0820_Sheet2_1 2" xfId="320"/>
    <cellStyle name="好_WIN" xfId="321"/>
    <cellStyle name="好_WIN 2" xfId="322"/>
    <cellStyle name="好_WIN_Sheet2" xfId="323"/>
    <cellStyle name="好_WIN_Sheet2 2" xfId="324"/>
    <cellStyle name="好_WIN_Sheet2_1" xfId="325"/>
    <cellStyle name="好_WIN_Sheet2_1 2" xfId="326"/>
    <cellStyle name="好_WIN-SEACON" xfId="327"/>
    <cellStyle name="好_WIN-SEACON 2" xfId="328"/>
    <cellStyle name="好_WIN-SEACON_Sheet2" xfId="329"/>
    <cellStyle name="好_WIN-SEACON_Sheet2 2" xfId="330"/>
    <cellStyle name="好_WIN-SEACON_Sheet2_1" xfId="331"/>
    <cellStyle name="好_WIN-SEACON_Sheet2_1 2" xfId="332"/>
    <cellStyle name="Percent" xfId="333"/>
    <cellStyle name="計算方式" xfId="334"/>
    <cellStyle name="計算方式 2" xfId="335"/>
    <cellStyle name="計算方式 3" xfId="336"/>
    <cellStyle name="差_2015 TSL VSL'S +JOIN VENTURE LONGTERM SCHEDULE-5codes 0126" xfId="337"/>
    <cellStyle name="差_2015 TSL VSL'S +JOIN VENTURE LONGTERM SCHEDULE-5codes 0126 2" xfId="338"/>
    <cellStyle name="差_2015 TSL VSL'S +JOIN VENTURE LONGTERM SCHEDULE-5codes 0126_Sheet2" xfId="339"/>
    <cellStyle name="差_2015 TSL VSL'S +JOIN VENTURE LONGTERM SCHEDULE-5codes 0126_Sheet2 2" xfId="340"/>
    <cellStyle name="差_2015 TSL VSL'S +JOIN VENTURE LONGTERM SCHEDULE-5codes 0126_Sheet2_1" xfId="341"/>
    <cellStyle name="差_2015 TSL VSL'S +JOIN VENTURE LONGTERM SCHEDULE-5codes 0126_Sheet2_1 2" xfId="342"/>
    <cellStyle name="差_BMX 1022" xfId="343"/>
    <cellStyle name="差_BMX 1022 2" xfId="344"/>
    <cellStyle name="差_BMX 1022_Sheet2" xfId="345"/>
    <cellStyle name="差_BMX 1022_Sheet2 2" xfId="346"/>
    <cellStyle name="差_BMX 1022_Sheet2_1" xfId="347"/>
    <cellStyle name="差_BMX 1022_Sheet2_1 2" xfId="348"/>
    <cellStyle name="差_BMX- CMA CGM" xfId="349"/>
    <cellStyle name="差_BMX- CMA CGM 2" xfId="350"/>
    <cellStyle name="差_Book2" xfId="351"/>
    <cellStyle name="差_Book2 2" xfId="352"/>
    <cellStyle name="差_CAT joint venture" xfId="353"/>
    <cellStyle name="差_CAT joint venture 2" xfId="354"/>
    <cellStyle name="差_CIX" xfId="355"/>
    <cellStyle name="差_CIX 2" xfId="356"/>
    <cellStyle name="差_CIX_Sheet2" xfId="357"/>
    <cellStyle name="差_CIX_Sheet2 2" xfId="358"/>
    <cellStyle name="差_CIX_Sheet2_1" xfId="359"/>
    <cellStyle name="差_CIX_Sheet2_1 2" xfId="360"/>
    <cellStyle name="差_CIX2" xfId="361"/>
    <cellStyle name="差_CIX2 &amp; CKI &amp; AGI" xfId="362"/>
    <cellStyle name="差_CIX2 &amp; CKI &amp; AGI 2" xfId="363"/>
    <cellStyle name="差_CIX2 &amp; CKI &amp; AGI_Sheet2" xfId="364"/>
    <cellStyle name="差_CIX2 &amp; CKI &amp; AGI_Sheet2 2" xfId="365"/>
    <cellStyle name="差_CIX2 &amp; CKI &amp; AGI_Sheet2_1" xfId="366"/>
    <cellStyle name="差_CIX2 &amp; CKI &amp; AGI_Sheet2_1 2" xfId="367"/>
    <cellStyle name="差_CIX2 2" xfId="368"/>
    <cellStyle name="差_CKA &amp; CAT 0429" xfId="369"/>
    <cellStyle name="差_CKA &amp; CAT 0429 2" xfId="370"/>
    <cellStyle name="差_CKA &amp; CAT 0429_Sheet2" xfId="371"/>
    <cellStyle name="差_CKA &amp; CAT 0429_Sheet2 2" xfId="372"/>
    <cellStyle name="差_CKA &amp; CAT 0429_Sheet2_1" xfId="373"/>
    <cellStyle name="差_CKA &amp; CAT 0429_Sheet2_1 2" xfId="374"/>
    <cellStyle name="差_CVX" xfId="375"/>
    <cellStyle name="差_CVX 2" xfId="376"/>
    <cellStyle name="差_CVX_Sheet2" xfId="377"/>
    <cellStyle name="差_CVX_Sheet2 2" xfId="378"/>
    <cellStyle name="差_CVX_Sheet2_1" xfId="379"/>
    <cellStyle name="差_CVX_Sheet2_1 2" xfId="380"/>
    <cellStyle name="差_FMX" xfId="381"/>
    <cellStyle name="差_FMX 2" xfId="382"/>
    <cellStyle name="差_FMX_Sheet2" xfId="383"/>
    <cellStyle name="差_FMX_Sheet2 2" xfId="384"/>
    <cellStyle name="差_FMX_Sheet2_1" xfId="385"/>
    <cellStyle name="差_FMX_Sheet2_1 2" xfId="386"/>
    <cellStyle name="差_IA2" xfId="387"/>
    <cellStyle name="差_IA2 2" xfId="388"/>
    <cellStyle name="差_IFX" xfId="389"/>
    <cellStyle name="差_IFX 2" xfId="390"/>
    <cellStyle name="差_IFX_Sheet2" xfId="391"/>
    <cellStyle name="差_IFX_Sheet2 2" xfId="392"/>
    <cellStyle name="差_IFX_Sheet2_1" xfId="393"/>
    <cellStyle name="差_IFX_Sheet2_1 2" xfId="394"/>
    <cellStyle name="差_IHS 0302" xfId="395"/>
    <cellStyle name="差_IHS 0302 2" xfId="396"/>
    <cellStyle name="差_IHS 0302_Sheet2" xfId="397"/>
    <cellStyle name="差_IHS 0302_Sheet2 2" xfId="398"/>
    <cellStyle name="差_IHS 0302_Sheet2_1" xfId="399"/>
    <cellStyle name="差_IHS 0302_Sheet2_1 2" xfId="400"/>
    <cellStyle name="差_IHS-KMTC" xfId="401"/>
    <cellStyle name="差_IHS-KMTC 2" xfId="402"/>
    <cellStyle name="差_IHS-KMTC_Sheet2" xfId="403"/>
    <cellStyle name="差_IHS-KMTC_Sheet2 2" xfId="404"/>
    <cellStyle name="差_IHS-KMTC_Sheet2_1" xfId="405"/>
    <cellStyle name="差_IHS-KMTC_Sheet2_1 2" xfId="406"/>
    <cellStyle name="差_ISH 0427" xfId="407"/>
    <cellStyle name="差_ISH 0427 2" xfId="408"/>
    <cellStyle name="差_ISH 0427_Sheet2" xfId="409"/>
    <cellStyle name="差_ISH 0427_Sheet2 2" xfId="410"/>
    <cellStyle name="差_ISH 0427_Sheet2_1" xfId="411"/>
    <cellStyle name="差_ISH 0427_Sheet2_1 2" xfId="412"/>
    <cellStyle name="差_JTX-CMA CGM" xfId="413"/>
    <cellStyle name="差_JTX-CMA CGM 2" xfId="414"/>
    <cellStyle name="差_JTX-CMA CGM_Sheet2" xfId="415"/>
    <cellStyle name="差_JTX-CMA CGM_Sheet2 2" xfId="416"/>
    <cellStyle name="差_JTX-CMA CGM_Sheet2_1" xfId="417"/>
    <cellStyle name="差_JTX-CMA CGM_Sheet2_1 2" xfId="418"/>
    <cellStyle name="差_KHP 2-SINOKOR" xfId="419"/>
    <cellStyle name="差_KHP 2-SINOKOR 2" xfId="420"/>
    <cellStyle name="差_KHP 2-SINOKOR_Sheet2" xfId="421"/>
    <cellStyle name="差_KHP 2-SINOKOR_Sheet2 2" xfId="422"/>
    <cellStyle name="差_KHP 2-SINOKOR_Sheet2_1" xfId="423"/>
    <cellStyle name="差_KHP 2-SINOKOR_Sheet2_1 2" xfId="424"/>
    <cellStyle name="差_KHP2 0416" xfId="425"/>
    <cellStyle name="差_KHP2 0416 2" xfId="426"/>
    <cellStyle name="差_KHP2 0416_Sheet2" xfId="427"/>
    <cellStyle name="差_KHP2 0416_Sheet2 2" xfId="428"/>
    <cellStyle name="差_KHP2 0416_Sheet2_1" xfId="429"/>
    <cellStyle name="差_KHP2 0416_Sheet2_1 2" xfId="430"/>
    <cellStyle name="差_NEAX 0205" xfId="431"/>
    <cellStyle name="差_NEAX 0205 2" xfId="432"/>
    <cellStyle name="差_NSC 1119" xfId="433"/>
    <cellStyle name="差_NSC 1119 2" xfId="434"/>
    <cellStyle name="差_Sheet2" xfId="435"/>
    <cellStyle name="差_Sheet2 2" xfId="436"/>
    <cellStyle name="差_Sheet2_1" xfId="437"/>
    <cellStyle name="差_Sheet2_1 2" xfId="438"/>
    <cellStyle name="差_Sheet2_Sheet2" xfId="439"/>
    <cellStyle name="差_Sheet2_Sheet2 2" xfId="440"/>
    <cellStyle name="差_VSM 1106" xfId="441"/>
    <cellStyle name="差_VSM 1106 2" xfId="442"/>
    <cellStyle name="差_VSM 1106_Sheet2" xfId="443"/>
    <cellStyle name="差_VSM 1106_Sheet2 2" xfId="444"/>
    <cellStyle name="差_VSM 1106_Sheet2_1" xfId="445"/>
    <cellStyle name="差_VSM 1106_Sheet2_1 2" xfId="446"/>
    <cellStyle name="差_VTS 0820" xfId="447"/>
    <cellStyle name="差_VTS 0820 2" xfId="448"/>
    <cellStyle name="差_VTS 0820_Sheet2" xfId="449"/>
    <cellStyle name="差_VTS 0820_Sheet2 2" xfId="450"/>
    <cellStyle name="差_VTS 0820_Sheet2_1" xfId="451"/>
    <cellStyle name="差_VTS 0820_Sheet2_1 2" xfId="452"/>
    <cellStyle name="差_WIN" xfId="453"/>
    <cellStyle name="差_WIN 2" xfId="454"/>
    <cellStyle name="差_WIN_Sheet2" xfId="455"/>
    <cellStyle name="差_WIN_Sheet2 2" xfId="456"/>
    <cellStyle name="差_WIN_Sheet2_1" xfId="457"/>
    <cellStyle name="差_WIN_Sheet2_1 2" xfId="458"/>
    <cellStyle name="差_WIN-SEACON" xfId="459"/>
    <cellStyle name="差_WIN-SEACON 2" xfId="460"/>
    <cellStyle name="差_WIN-SEACON_Sheet2" xfId="461"/>
    <cellStyle name="差_WIN-SEACON_Sheet2 2" xfId="462"/>
    <cellStyle name="差_WIN-SEACON_Sheet2_1" xfId="463"/>
    <cellStyle name="差_WIN-SEACON_Sheet2_1 2" xfId="464"/>
    <cellStyle name="样式 1" xfId="465"/>
    <cellStyle name="常规 2" xfId="466"/>
    <cellStyle name="常规 2 2" xfId="467"/>
    <cellStyle name="常规 2 3" xfId="468"/>
    <cellStyle name="常规 3" xfId="469"/>
    <cellStyle name="常规 3 2" xfId="470"/>
    <cellStyle name="常规 3 3" xfId="471"/>
    <cellStyle name="常规 4" xfId="472"/>
    <cellStyle name="常规 4 2" xfId="473"/>
    <cellStyle name="常规 4 3" xfId="474"/>
    <cellStyle name="常规 5" xfId="475"/>
    <cellStyle name="Currency" xfId="476"/>
    <cellStyle name="Currency [0]" xfId="477"/>
    <cellStyle name="連結的儲存格" xfId="478"/>
    <cellStyle name="連結的儲存格 2" xfId="479"/>
    <cellStyle name="連結的儲存格 3" xfId="480"/>
    <cellStyle name="備註" xfId="481"/>
    <cellStyle name="備註 2" xfId="482"/>
    <cellStyle name="備註 3" xfId="483"/>
    <cellStyle name="Hyperlink" xfId="484"/>
    <cellStyle name="超链接 2" xfId="485"/>
    <cellStyle name="說明文字" xfId="486"/>
    <cellStyle name="說明文字 2" xfId="487"/>
    <cellStyle name="說明文字 3" xfId="488"/>
    <cellStyle name="輔色1" xfId="489"/>
    <cellStyle name="輔色1 2" xfId="490"/>
    <cellStyle name="輔色1 3" xfId="491"/>
    <cellStyle name="輔色2" xfId="492"/>
    <cellStyle name="輔色2 2" xfId="493"/>
    <cellStyle name="輔色2 3" xfId="494"/>
    <cellStyle name="輔色3" xfId="495"/>
    <cellStyle name="輔色3 2" xfId="496"/>
    <cellStyle name="輔色3 3" xfId="497"/>
    <cellStyle name="輔色4" xfId="498"/>
    <cellStyle name="輔色4 2" xfId="499"/>
    <cellStyle name="輔色4 3" xfId="500"/>
    <cellStyle name="輔色5" xfId="501"/>
    <cellStyle name="輔色5 2" xfId="502"/>
    <cellStyle name="輔色5 3" xfId="503"/>
    <cellStyle name="輔色6" xfId="504"/>
    <cellStyle name="輔色6 2" xfId="505"/>
    <cellStyle name="輔色6 3" xfId="506"/>
    <cellStyle name="標題" xfId="507"/>
    <cellStyle name="標題 1" xfId="508"/>
    <cellStyle name="標題 1 2" xfId="509"/>
    <cellStyle name="標題 1 3" xfId="510"/>
    <cellStyle name="標題 2" xfId="511"/>
    <cellStyle name="標題 2 2" xfId="512"/>
    <cellStyle name="標題 2 3" xfId="513"/>
    <cellStyle name="標題 3" xfId="514"/>
    <cellStyle name="標題 3 2" xfId="515"/>
    <cellStyle name="標題 3 3" xfId="516"/>
    <cellStyle name="標題 4" xfId="517"/>
    <cellStyle name="標題 4 2" xfId="518"/>
    <cellStyle name="標題 4 3" xfId="519"/>
    <cellStyle name="標題 5" xfId="520"/>
    <cellStyle name="標題 6" xfId="521"/>
    <cellStyle name="樣式 1" xfId="522"/>
    <cellStyle name="輸入" xfId="523"/>
    <cellStyle name="輸入 2" xfId="524"/>
    <cellStyle name="輸入 3" xfId="525"/>
    <cellStyle name="輸出" xfId="526"/>
    <cellStyle name="輸出 2" xfId="527"/>
    <cellStyle name="輸出 3" xfId="528"/>
    <cellStyle name="檢查儲存格" xfId="529"/>
    <cellStyle name="檢查儲存格 2" xfId="530"/>
    <cellStyle name="檢查儲存格 3" xfId="531"/>
    <cellStyle name="壞" xfId="532"/>
    <cellStyle name="壞 2" xfId="533"/>
    <cellStyle name="壞 3" xfId="534"/>
    <cellStyle name="壞_Sheet2" xfId="535"/>
    <cellStyle name="壞_Sheet2 2" xfId="536"/>
    <cellStyle name="壞_Sheet2 3" xfId="537"/>
    <cellStyle name="壞_Sheet2_1" xfId="538"/>
    <cellStyle name="壞_Sheet2_1 2" xfId="539"/>
    <cellStyle name="壞_Sheet2_1 3" xfId="540"/>
    <cellStyle name="壞_Sheet2_2" xfId="541"/>
    <cellStyle name="壞_Sheet2_2 2" xfId="542"/>
    <cellStyle name="壞_Sheet2_2 3" xfId="543"/>
    <cellStyle name="壞_Sheet2_Sheet2" xfId="544"/>
    <cellStyle name="壞_Sheet2_Sheet2 2" xfId="545"/>
    <cellStyle name="壞_Sheet2_Sheet2 3" xfId="546"/>
    <cellStyle name="壞_Sheet2_Sheet2_1" xfId="547"/>
    <cellStyle name="壞_Sheet2_Sheet2_1 2" xfId="548"/>
    <cellStyle name="壞_Sheet2_Sheet2_1 3" xfId="549"/>
    <cellStyle name="警告文字" xfId="550"/>
    <cellStyle name="警告文字 2" xfId="551"/>
    <cellStyle name="警告文字 3" xfId="5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2</xdr:row>
      <xdr:rowOff>0</xdr:rowOff>
    </xdr:to>
    <xdr:pic>
      <xdr:nvPicPr>
        <xdr:cNvPr id="1" name="Picture 3" descr="QQ截图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ndy_bao@tslines.com.cn" TargetMode="External" /><Relationship Id="rId2" Type="http://schemas.openxmlformats.org/officeDocument/2006/relationships/hyperlink" Target="mailto:rainbow_zhang@tslines.com.cn" TargetMode="External" /><Relationship Id="rId3" Type="http://schemas.openxmlformats.org/officeDocument/2006/relationships/hyperlink" Target="mailto:david_tang@tslines.com.cn" TargetMode="External" /><Relationship Id="rId4" Type="http://schemas.openxmlformats.org/officeDocument/2006/relationships/hyperlink" Target="mailto:joe_dai@tslines.com.cn" TargetMode="External" /><Relationship Id="rId5" Type="http://schemas.openxmlformats.org/officeDocument/2006/relationships/hyperlink" Target="mailto:yoyo_yan@tslines.com.cn" TargetMode="External" /><Relationship Id="rId6" Type="http://schemas.openxmlformats.org/officeDocument/2006/relationships/hyperlink" Target="mailto:rainbow_zhang@tslines.com.cn" TargetMode="External" /><Relationship Id="rId7" Type="http://schemas.openxmlformats.org/officeDocument/2006/relationships/hyperlink" Target="mailto:yuko_ren@tslines.com.cn" TargetMode="External" /><Relationship Id="rId8" Type="http://schemas.openxmlformats.org/officeDocument/2006/relationships/hyperlink" Target="mailto:Selene_teng@tslines.com.cn" TargetMode="External" /><Relationship Id="rId9" Type="http://schemas.openxmlformats.org/officeDocument/2006/relationships/hyperlink" Target="mailto:anna_jiang@tslines.com.cn" TargetMode="External" /><Relationship Id="rId10" Type="http://schemas.openxmlformats.org/officeDocument/2006/relationships/hyperlink" Target="mailto:fannie_wu@tslines.com.cn" TargetMode="External" /><Relationship Id="rId11" Type="http://schemas.openxmlformats.org/officeDocument/2006/relationships/hyperlink" Target="mailto:fannie_wu@tslines.com.cn" TargetMode="External" /><Relationship Id="rId12" Type="http://schemas.openxmlformats.org/officeDocument/2006/relationships/hyperlink" Target="mailto:jojo_hu@tslines.com.cn" TargetMode="External" /><Relationship Id="rId13" Type="http://schemas.openxmlformats.org/officeDocument/2006/relationships/hyperlink" Target="mailto:wendy_lou@tslines.com.cn" TargetMode="External" /><Relationship Id="rId14" Type="http://schemas.openxmlformats.org/officeDocument/2006/relationships/hyperlink" Target="mailto:Viola_tang@tslines.com.cn" TargetMode="External" /><Relationship Id="rId15" Type="http://schemas.openxmlformats.org/officeDocument/2006/relationships/hyperlink" Target="mailto:AUDREY_SHENG@TSLINES.COM.CN" TargetMode="External" /><Relationship Id="rId1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4"/>
  <sheetViews>
    <sheetView tabSelected="1" zoomScaleSheetLayoutView="100" workbookViewId="0" topLeftCell="A1">
      <selection activeCell="I38" sqref="I38"/>
    </sheetView>
  </sheetViews>
  <sheetFormatPr defaultColWidth="9.00390625" defaultRowHeight="14.25"/>
  <cols>
    <col min="1" max="1" width="22.125" style="0" customWidth="1"/>
    <col min="2" max="2" width="13.00390625" style="0" customWidth="1"/>
    <col min="3" max="3" width="10.75390625" style="0" customWidth="1"/>
    <col min="4" max="4" width="12.125" style="0" customWidth="1"/>
    <col min="5" max="5" width="11.125" style="0" customWidth="1"/>
    <col min="6" max="6" width="11.00390625" style="0" customWidth="1"/>
    <col min="7" max="7" width="8.00390625" style="0" customWidth="1"/>
    <col min="8" max="8" width="9.125" style="0" customWidth="1"/>
    <col min="9" max="9" width="11.375" style="0" customWidth="1"/>
    <col min="10" max="10" width="12.00390625" style="0" customWidth="1"/>
    <col min="11" max="11" width="8.50390625" style="0" customWidth="1"/>
    <col min="12" max="12" width="24.75390625" style="0" customWidth="1"/>
    <col min="13" max="13" width="10.75390625" style="0" customWidth="1"/>
    <col min="14" max="14" width="11.50390625" style="0" customWidth="1"/>
    <col min="15" max="15" width="9.875" style="0" customWidth="1"/>
    <col min="16" max="16" width="14.875" style="0" customWidth="1"/>
    <col min="17" max="17" width="10.75390625" style="0" customWidth="1"/>
    <col min="18" max="18" width="10.375" style="0" bestFit="1" customWidth="1"/>
    <col min="19" max="19" width="12.125" style="0" customWidth="1"/>
    <col min="20" max="20" width="10.375" style="0" customWidth="1"/>
    <col min="21" max="21" width="13.375" style="0" customWidth="1"/>
    <col min="22" max="22" width="10.375" style="0" customWidth="1"/>
    <col min="23" max="23" width="12.50390625" style="0" customWidth="1"/>
    <col min="24" max="24" width="13.25390625" style="0" customWidth="1"/>
    <col min="25" max="25" width="12.875" style="0" customWidth="1"/>
  </cols>
  <sheetData>
    <row r="1" spans="1:15" ht="22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53"/>
    </row>
    <row r="2" spans="1:15" ht="22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53"/>
    </row>
    <row r="3" spans="1:14" ht="14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0" ht="14.25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21" s="41" customFormat="1" ht="13.5" customHeight="1">
      <c r="A5" s="26" t="s">
        <v>2</v>
      </c>
      <c r="B5" s="26"/>
      <c r="C5" s="26"/>
      <c r="D5" s="26"/>
      <c r="E5" s="26"/>
      <c r="F5" s="26"/>
      <c r="G5" s="26"/>
      <c r="H5" s="55"/>
      <c r="L5" s="18" t="s">
        <v>3</v>
      </c>
      <c r="M5" s="18"/>
      <c r="N5" s="18"/>
      <c r="O5" s="18"/>
      <c r="P5" s="18"/>
      <c r="Q5" s="18"/>
      <c r="R5" s="18"/>
      <c r="S5" s="18"/>
      <c r="T5" s="18"/>
      <c r="U5" s="122"/>
    </row>
    <row r="6" spans="1:21" s="41" customFormat="1" ht="12.75" customHeight="1">
      <c r="A6" s="26"/>
      <c r="B6" s="26"/>
      <c r="C6" s="26"/>
      <c r="D6" s="26"/>
      <c r="E6" s="26"/>
      <c r="F6" s="26"/>
      <c r="G6" s="26"/>
      <c r="H6" s="55"/>
      <c r="L6" s="18"/>
      <c r="M6" s="18"/>
      <c r="N6" s="18"/>
      <c r="O6" s="18"/>
      <c r="P6" s="18"/>
      <c r="Q6" s="18"/>
      <c r="R6" s="18"/>
      <c r="S6" s="18"/>
      <c r="T6" s="18"/>
      <c r="U6" s="122"/>
    </row>
    <row r="7" spans="1:22" s="41" customFormat="1" ht="12.75" customHeight="1">
      <c r="A7" s="4" t="s">
        <v>4</v>
      </c>
      <c r="B7" s="9"/>
      <c r="C7" s="9"/>
      <c r="D7" s="10"/>
      <c r="E7" s="56" t="s">
        <v>5</v>
      </c>
      <c r="F7" s="56" t="s">
        <v>6</v>
      </c>
      <c r="G7" s="57" t="s">
        <v>7</v>
      </c>
      <c r="H7" s="42"/>
      <c r="J7" s="42"/>
      <c r="L7" s="13" t="s">
        <v>8</v>
      </c>
      <c r="M7" s="2"/>
      <c r="N7" s="2"/>
      <c r="O7" s="12"/>
      <c r="P7" s="70" t="s">
        <v>5</v>
      </c>
      <c r="Q7" s="70" t="s">
        <v>9</v>
      </c>
      <c r="R7" s="70" t="s">
        <v>10</v>
      </c>
      <c r="S7" s="70" t="s">
        <v>11</v>
      </c>
      <c r="T7" s="71" t="s">
        <v>12</v>
      </c>
      <c r="U7" s="58" t="s">
        <v>13</v>
      </c>
      <c r="V7" s="72" t="s">
        <v>14</v>
      </c>
    </row>
    <row r="8" spans="1:22" s="42" customFormat="1" ht="12.75" customHeight="1">
      <c r="A8" s="11" t="s">
        <v>15</v>
      </c>
      <c r="B8" s="15"/>
      <c r="C8" s="15"/>
      <c r="D8" s="14"/>
      <c r="E8" s="58" t="s">
        <v>16</v>
      </c>
      <c r="F8" s="59" t="s">
        <v>17</v>
      </c>
      <c r="G8" s="59" t="s">
        <v>18</v>
      </c>
      <c r="L8" s="11" t="s">
        <v>19</v>
      </c>
      <c r="M8" s="15"/>
      <c r="N8" s="15"/>
      <c r="O8" s="14"/>
      <c r="P8" s="72" t="s">
        <v>17</v>
      </c>
      <c r="Q8" s="73" t="s">
        <v>20</v>
      </c>
      <c r="R8" s="72" t="s">
        <v>21</v>
      </c>
      <c r="S8" s="72" t="s">
        <v>17</v>
      </c>
      <c r="T8" s="73" t="s">
        <v>17</v>
      </c>
      <c r="U8" s="58" t="s">
        <v>18</v>
      </c>
      <c r="V8" s="72" t="s">
        <v>22</v>
      </c>
    </row>
    <row r="9" spans="1:22" s="42" customFormat="1" ht="12.75" customHeight="1">
      <c r="A9" s="60" t="s">
        <v>23</v>
      </c>
      <c r="B9" s="60" t="s">
        <v>24</v>
      </c>
      <c r="C9" s="60" t="s">
        <v>25</v>
      </c>
      <c r="D9" s="60" t="s">
        <v>26</v>
      </c>
      <c r="E9" s="61" t="s">
        <v>27</v>
      </c>
      <c r="F9" s="61" t="s">
        <v>28</v>
      </c>
      <c r="G9" s="62" t="s">
        <v>29</v>
      </c>
      <c r="L9" s="94" t="s">
        <v>23</v>
      </c>
      <c r="M9" s="94" t="s">
        <v>24</v>
      </c>
      <c r="N9" s="94" t="s">
        <v>25</v>
      </c>
      <c r="O9" s="94" t="s">
        <v>26</v>
      </c>
      <c r="P9" s="62" t="s">
        <v>30</v>
      </c>
      <c r="Q9" s="76" t="s">
        <v>31</v>
      </c>
      <c r="R9" s="76" t="s">
        <v>32</v>
      </c>
      <c r="S9" s="76" t="s">
        <v>33</v>
      </c>
      <c r="T9" s="76" t="s">
        <v>34</v>
      </c>
      <c r="U9" s="76" t="s">
        <v>35</v>
      </c>
      <c r="V9" s="76" t="s">
        <v>36</v>
      </c>
    </row>
    <row r="10" spans="1:22" s="42" customFormat="1" ht="12.75" customHeight="1">
      <c r="A10" s="63" t="s">
        <v>37</v>
      </c>
      <c r="B10" s="64" t="s">
        <v>38</v>
      </c>
      <c r="C10" s="64" t="s">
        <v>39</v>
      </c>
      <c r="D10" s="64" t="s">
        <v>40</v>
      </c>
      <c r="E10" s="65">
        <v>45419</v>
      </c>
      <c r="F10" s="65">
        <f>E10+6</f>
        <v>45425</v>
      </c>
      <c r="G10" s="65">
        <f>F10+4</f>
        <v>45429</v>
      </c>
      <c r="J10" s="95"/>
      <c r="L10" s="96" t="s">
        <v>41</v>
      </c>
      <c r="M10" s="96" t="s">
        <v>42</v>
      </c>
      <c r="N10" s="96" t="s">
        <v>43</v>
      </c>
      <c r="O10" s="96" t="s">
        <v>44</v>
      </c>
      <c r="P10" s="97">
        <v>45418</v>
      </c>
      <c r="Q10" s="65">
        <f>P10+3</f>
        <v>45421</v>
      </c>
      <c r="R10" s="65">
        <f>Q10+4</f>
        <v>45425</v>
      </c>
      <c r="S10" s="65">
        <f>R10+2</f>
        <v>45427</v>
      </c>
      <c r="T10" s="65">
        <f>S10+7</f>
        <v>45434</v>
      </c>
      <c r="U10" s="65">
        <f>T10+4</f>
        <v>45438</v>
      </c>
      <c r="V10" s="65">
        <f>U10+2</f>
        <v>45440</v>
      </c>
    </row>
    <row r="11" spans="1:22" s="42" customFormat="1" ht="12.75" customHeight="1">
      <c r="A11" s="66" t="s">
        <v>45</v>
      </c>
      <c r="B11" s="67" t="s">
        <v>46</v>
      </c>
      <c r="C11" s="67" t="s">
        <v>47</v>
      </c>
      <c r="D11" s="68" t="s">
        <v>48</v>
      </c>
      <c r="E11" s="65">
        <f>E10+7</f>
        <v>45426</v>
      </c>
      <c r="F11" s="65">
        <f>E10+13</f>
        <v>45432</v>
      </c>
      <c r="G11" s="65">
        <f>F10+11</f>
        <v>45436</v>
      </c>
      <c r="J11" s="43"/>
      <c r="K11" s="43"/>
      <c r="L11" s="98" t="s">
        <v>49</v>
      </c>
      <c r="M11" s="98" t="s">
        <v>50</v>
      </c>
      <c r="N11" s="98" t="s">
        <v>51</v>
      </c>
      <c r="O11" s="96" t="s">
        <v>52</v>
      </c>
      <c r="P11" s="97">
        <f>P10+7</f>
        <v>45425</v>
      </c>
      <c r="Q11" s="97">
        <f>Q10+7</f>
        <v>45428</v>
      </c>
      <c r="R11" s="97">
        <f>R10+8</f>
        <v>45433</v>
      </c>
      <c r="S11" s="97">
        <f>S10+8</f>
        <v>45435</v>
      </c>
      <c r="T11" s="97">
        <f>T10+8</f>
        <v>45442</v>
      </c>
      <c r="U11" s="65">
        <f>U10+8</f>
        <v>45446</v>
      </c>
      <c r="V11" s="65">
        <f>V10+8</f>
        <v>45448</v>
      </c>
    </row>
    <row r="12" spans="1:22" s="42" customFormat="1" ht="12.75" customHeight="1">
      <c r="A12" s="66" t="s">
        <v>53</v>
      </c>
      <c r="B12" s="67" t="s">
        <v>54</v>
      </c>
      <c r="C12" s="67" t="s">
        <v>55</v>
      </c>
      <c r="D12" s="68" t="s">
        <v>56</v>
      </c>
      <c r="E12" s="65">
        <f>E11+7</f>
        <v>45433</v>
      </c>
      <c r="F12" s="65">
        <f>E11+13</f>
        <v>45439</v>
      </c>
      <c r="G12" s="65">
        <f>F11+11</f>
        <v>45443</v>
      </c>
      <c r="J12" s="99"/>
      <c r="K12" s="99"/>
      <c r="L12" s="96" t="s">
        <v>57</v>
      </c>
      <c r="M12" s="96" t="s">
        <v>58</v>
      </c>
      <c r="N12" s="96" t="s">
        <v>59</v>
      </c>
      <c r="O12" s="96" t="s">
        <v>60</v>
      </c>
      <c r="P12" s="65">
        <f aca="true" t="shared" si="0" ref="P12:V12">P11+7</f>
        <v>45432</v>
      </c>
      <c r="Q12" s="65">
        <f t="shared" si="0"/>
        <v>45435</v>
      </c>
      <c r="R12" s="65">
        <f t="shared" si="0"/>
        <v>45440</v>
      </c>
      <c r="S12" s="65">
        <f t="shared" si="0"/>
        <v>45442</v>
      </c>
      <c r="T12" s="65">
        <f t="shared" si="0"/>
        <v>45449</v>
      </c>
      <c r="U12" s="65">
        <f t="shared" si="0"/>
        <v>45453</v>
      </c>
      <c r="V12" s="65">
        <f t="shared" si="0"/>
        <v>45455</v>
      </c>
    </row>
    <row r="13" spans="1:22" s="42" customFormat="1" ht="12.75" customHeight="1">
      <c r="A13" s="66" t="s">
        <v>61</v>
      </c>
      <c r="B13" s="67" t="s">
        <v>46</v>
      </c>
      <c r="C13" s="67" t="s">
        <v>62</v>
      </c>
      <c r="D13" s="68" t="s">
        <v>48</v>
      </c>
      <c r="E13" s="65">
        <f>E12+7</f>
        <v>45440</v>
      </c>
      <c r="F13" s="65">
        <f>E12+13</f>
        <v>45446</v>
      </c>
      <c r="G13" s="65">
        <f>F12+11</f>
        <v>45450</v>
      </c>
      <c r="J13" s="99"/>
      <c r="K13" s="99"/>
      <c r="L13" s="96" t="s">
        <v>63</v>
      </c>
      <c r="M13" s="96" t="s">
        <v>50</v>
      </c>
      <c r="N13" s="96" t="s">
        <v>64</v>
      </c>
      <c r="O13" s="96" t="s">
        <v>52</v>
      </c>
      <c r="P13" s="65">
        <f aca="true" t="shared" si="1" ref="P13:V13">P12+7</f>
        <v>45439</v>
      </c>
      <c r="Q13" s="65">
        <f t="shared" si="1"/>
        <v>45442</v>
      </c>
      <c r="R13" s="65">
        <f t="shared" si="1"/>
        <v>45447</v>
      </c>
      <c r="S13" s="65">
        <f t="shared" si="1"/>
        <v>45449</v>
      </c>
      <c r="T13" s="65">
        <f t="shared" si="1"/>
        <v>45456</v>
      </c>
      <c r="U13" s="65">
        <f t="shared" si="1"/>
        <v>45460</v>
      </c>
      <c r="V13" s="65">
        <f t="shared" si="1"/>
        <v>45462</v>
      </c>
    </row>
    <row r="14" spans="1:22" s="43" customFormat="1" ht="12.75" customHeight="1">
      <c r="A14" s="66" t="s">
        <v>37</v>
      </c>
      <c r="B14" s="67" t="s">
        <v>65</v>
      </c>
      <c r="C14" s="67" t="s">
        <v>39</v>
      </c>
      <c r="D14" s="68" t="s">
        <v>66</v>
      </c>
      <c r="E14" s="63">
        <v>45446</v>
      </c>
      <c r="F14" s="64">
        <v>45452</v>
      </c>
      <c r="G14" s="64">
        <v>45456</v>
      </c>
      <c r="H14" s="42"/>
      <c r="J14" s="99"/>
      <c r="K14" s="99"/>
      <c r="L14" s="96" t="s">
        <v>67</v>
      </c>
      <c r="M14" s="96"/>
      <c r="N14" s="96"/>
      <c r="O14" s="96"/>
      <c r="P14" s="65">
        <f aca="true" t="shared" si="2" ref="P14:V14">P13+7</f>
        <v>45446</v>
      </c>
      <c r="Q14" s="65">
        <f t="shared" si="2"/>
        <v>45449</v>
      </c>
      <c r="R14" s="65">
        <f t="shared" si="2"/>
        <v>45454</v>
      </c>
      <c r="S14" s="65">
        <f t="shared" si="2"/>
        <v>45456</v>
      </c>
      <c r="T14" s="65">
        <f t="shared" si="2"/>
        <v>45463</v>
      </c>
      <c r="U14" s="65">
        <f t="shared" si="2"/>
        <v>45467</v>
      </c>
      <c r="V14" s="65">
        <f t="shared" si="2"/>
        <v>45469</v>
      </c>
    </row>
    <row r="15" spans="10:22" s="43" customFormat="1" ht="12.75" customHeight="1">
      <c r="J15" s="100"/>
      <c r="K15" s="44"/>
      <c r="L15" s="4" t="s">
        <v>68</v>
      </c>
      <c r="M15" s="37"/>
      <c r="N15" s="37"/>
      <c r="O15" s="10"/>
      <c r="P15" s="56" t="s">
        <v>5</v>
      </c>
      <c r="Q15" s="56" t="s">
        <v>9</v>
      </c>
      <c r="R15" s="56" t="s">
        <v>11</v>
      </c>
      <c r="S15" s="57" t="s">
        <v>12</v>
      </c>
      <c r="T15" s="59" t="s">
        <v>13</v>
      </c>
      <c r="U15" s="56" t="s">
        <v>69</v>
      </c>
      <c r="V15" s="123"/>
    </row>
    <row r="16" spans="10:22" s="43" customFormat="1" ht="12.75" customHeight="1">
      <c r="J16" s="101"/>
      <c r="K16" s="101"/>
      <c r="L16" s="11" t="s">
        <v>70</v>
      </c>
      <c r="M16" s="15"/>
      <c r="N16" s="15"/>
      <c r="O16" s="14"/>
      <c r="P16" s="58" t="s">
        <v>20</v>
      </c>
      <c r="Q16" s="59" t="s">
        <v>18</v>
      </c>
      <c r="R16" s="58" t="s">
        <v>20</v>
      </c>
      <c r="S16" s="59" t="s">
        <v>20</v>
      </c>
      <c r="T16" s="59" t="s">
        <v>22</v>
      </c>
      <c r="U16" s="58" t="s">
        <v>21</v>
      </c>
      <c r="V16" s="123"/>
    </row>
    <row r="17" spans="1:22" s="43" customFormat="1" ht="12.75" customHeight="1">
      <c r="A17" s="30" t="s">
        <v>71</v>
      </c>
      <c r="B17" s="30"/>
      <c r="C17" s="30"/>
      <c r="D17" s="30"/>
      <c r="E17" s="30"/>
      <c r="F17" s="30"/>
      <c r="G17" s="30"/>
      <c r="H17" s="30"/>
      <c r="I17" s="102"/>
      <c r="J17" s="81"/>
      <c r="K17" s="81"/>
      <c r="L17" s="94" t="s">
        <v>23</v>
      </c>
      <c r="M17" s="94" t="s">
        <v>24</v>
      </c>
      <c r="N17" s="94" t="s">
        <v>25</v>
      </c>
      <c r="O17" s="94" t="s">
        <v>26</v>
      </c>
      <c r="P17" s="62" t="s">
        <v>30</v>
      </c>
      <c r="Q17" s="76" t="s">
        <v>72</v>
      </c>
      <c r="R17" s="76" t="s">
        <v>33</v>
      </c>
      <c r="S17" s="76" t="s">
        <v>73</v>
      </c>
      <c r="T17" s="124" t="s">
        <v>74</v>
      </c>
      <c r="U17" s="76" t="s">
        <v>36</v>
      </c>
      <c r="V17" s="125"/>
    </row>
    <row r="18" spans="1:22" s="43" customFormat="1" ht="12.75" customHeight="1">
      <c r="A18" s="30"/>
      <c r="B18" s="30"/>
      <c r="C18" s="30"/>
      <c r="D18" s="30"/>
      <c r="E18" s="30"/>
      <c r="F18" s="30"/>
      <c r="G18" s="30"/>
      <c r="H18" s="30"/>
      <c r="I18" s="41"/>
      <c r="J18" s="103"/>
      <c r="K18" s="104"/>
      <c r="L18" s="96" t="s">
        <v>75</v>
      </c>
      <c r="M18" s="96" t="s">
        <v>50</v>
      </c>
      <c r="N18" s="96" t="s">
        <v>76</v>
      </c>
      <c r="O18" s="96" t="s">
        <v>52</v>
      </c>
      <c r="P18" s="97">
        <v>45413</v>
      </c>
      <c r="Q18" s="65">
        <f>P18+5</f>
        <v>45418</v>
      </c>
      <c r="R18" s="65">
        <f>Q18+5</f>
        <v>45423</v>
      </c>
      <c r="S18" s="65">
        <f>R18+7</f>
        <v>45430</v>
      </c>
      <c r="T18" s="126">
        <f>S18+2</f>
        <v>45432</v>
      </c>
      <c r="U18" s="65">
        <f>T18+2</f>
        <v>45434</v>
      </c>
      <c r="V18" s="105"/>
    </row>
    <row r="19" spans="1:22" s="43" customFormat="1" ht="12.75" customHeight="1">
      <c r="A19" s="13" t="s">
        <v>77</v>
      </c>
      <c r="B19" s="33"/>
      <c r="C19" s="33"/>
      <c r="D19" s="12"/>
      <c r="E19" s="70" t="s">
        <v>5</v>
      </c>
      <c r="F19" s="70" t="s">
        <v>78</v>
      </c>
      <c r="G19" s="71" t="s">
        <v>79</v>
      </c>
      <c r="H19" s="71" t="s">
        <v>80</v>
      </c>
      <c r="I19" s="42"/>
      <c r="J19" s="105"/>
      <c r="K19" s="105"/>
      <c r="L19" s="106" t="s">
        <v>81</v>
      </c>
      <c r="M19" s="96"/>
      <c r="N19" s="96"/>
      <c r="O19" s="96"/>
      <c r="P19" s="97">
        <f>P18+7</f>
        <v>45420</v>
      </c>
      <c r="Q19" s="97">
        <v>45423</v>
      </c>
      <c r="R19" s="97">
        <v>45428</v>
      </c>
      <c r="S19" s="97">
        <v>45434</v>
      </c>
      <c r="T19" s="126">
        <v>45435</v>
      </c>
      <c r="U19" s="65">
        <v>45436</v>
      </c>
      <c r="V19" s="105"/>
    </row>
    <row r="20" spans="1:22" s="43" customFormat="1" ht="12.75" customHeight="1">
      <c r="A20" s="29" t="s">
        <v>82</v>
      </c>
      <c r="B20" s="25"/>
      <c r="C20" s="25"/>
      <c r="D20" s="21"/>
      <c r="E20" s="72" t="s">
        <v>21</v>
      </c>
      <c r="F20" s="73" t="s">
        <v>16</v>
      </c>
      <c r="G20" s="73" t="s">
        <v>17</v>
      </c>
      <c r="H20" s="73" t="s">
        <v>16</v>
      </c>
      <c r="I20" s="42"/>
      <c r="L20" s="96" t="s">
        <v>83</v>
      </c>
      <c r="M20" s="96" t="s">
        <v>84</v>
      </c>
      <c r="N20" s="96" t="s">
        <v>85</v>
      </c>
      <c r="O20" s="96" t="s">
        <v>86</v>
      </c>
      <c r="P20" s="97">
        <f>P19+14</f>
        <v>45434</v>
      </c>
      <c r="Q20" s="97">
        <v>45437</v>
      </c>
      <c r="R20" s="97">
        <v>45442</v>
      </c>
      <c r="S20" s="97">
        <v>45449</v>
      </c>
      <c r="T20" s="126">
        <v>45450</v>
      </c>
      <c r="U20" s="65">
        <v>45451</v>
      </c>
      <c r="V20" s="105"/>
    </row>
    <row r="21" spans="1:22" s="43" customFormat="1" ht="12.75" customHeight="1">
      <c r="A21" s="74" t="s">
        <v>23</v>
      </c>
      <c r="B21" s="74" t="s">
        <v>24</v>
      </c>
      <c r="C21" s="74" t="s">
        <v>25</v>
      </c>
      <c r="D21" s="74" t="s">
        <v>26</v>
      </c>
      <c r="E21" s="75" t="s">
        <v>30</v>
      </c>
      <c r="F21" s="75" t="s">
        <v>87</v>
      </c>
      <c r="G21" s="76" t="s">
        <v>88</v>
      </c>
      <c r="H21" s="76" t="s">
        <v>89</v>
      </c>
      <c r="I21" s="42"/>
      <c r="L21" s="96" t="s">
        <v>90</v>
      </c>
      <c r="M21" s="96" t="s">
        <v>91</v>
      </c>
      <c r="N21" s="96" t="s">
        <v>92</v>
      </c>
      <c r="O21" s="96" t="s">
        <v>93</v>
      </c>
      <c r="P21" s="97">
        <f>P20+6</f>
        <v>45440</v>
      </c>
      <c r="Q21" s="97">
        <v>45440</v>
      </c>
      <c r="R21" s="97">
        <v>45444</v>
      </c>
      <c r="S21" s="97">
        <v>45448</v>
      </c>
      <c r="T21" s="126">
        <v>45451</v>
      </c>
      <c r="U21" s="65">
        <v>45452</v>
      </c>
      <c r="V21" s="105"/>
    </row>
    <row r="22" spans="1:22" s="43" customFormat="1" ht="12.75" customHeight="1">
      <c r="A22" s="77" t="s">
        <v>94</v>
      </c>
      <c r="B22" s="77" t="s">
        <v>95</v>
      </c>
      <c r="C22" s="77" t="s">
        <v>96</v>
      </c>
      <c r="D22" s="77" t="s">
        <v>97</v>
      </c>
      <c r="E22" s="65">
        <v>45417</v>
      </c>
      <c r="F22" s="65">
        <f>E22+2</f>
        <v>45419</v>
      </c>
      <c r="G22" s="65">
        <f>F22+7</f>
        <v>45426</v>
      </c>
      <c r="H22" s="65">
        <f>G22+2</f>
        <v>45428</v>
      </c>
      <c r="I22" s="107"/>
      <c r="L22" s="96" t="s">
        <v>98</v>
      </c>
      <c r="M22" s="96" t="s">
        <v>99</v>
      </c>
      <c r="N22" s="96" t="s">
        <v>100</v>
      </c>
      <c r="O22" s="96" t="s">
        <v>101</v>
      </c>
      <c r="P22" s="97">
        <f>P21+1</f>
        <v>45441</v>
      </c>
      <c r="Q22" s="97">
        <v>45441</v>
      </c>
      <c r="R22" s="97">
        <v>45448</v>
      </c>
      <c r="S22" s="97">
        <v>45455</v>
      </c>
      <c r="T22" s="126">
        <v>45458</v>
      </c>
      <c r="U22" s="65">
        <v>45459</v>
      </c>
      <c r="V22" s="105"/>
    </row>
    <row r="23" spans="1:23" s="43" customFormat="1" ht="12.75" customHeight="1">
      <c r="A23" s="77" t="s">
        <v>102</v>
      </c>
      <c r="B23" s="77" t="s">
        <v>103</v>
      </c>
      <c r="C23" s="77" t="s">
        <v>104</v>
      </c>
      <c r="D23" s="77" t="s">
        <v>105</v>
      </c>
      <c r="E23" s="65">
        <f>E22+7</f>
        <v>45424</v>
      </c>
      <c r="F23" s="65">
        <f>F22+7</f>
        <v>45426</v>
      </c>
      <c r="G23" s="65">
        <f>G22+7</f>
        <v>45433</v>
      </c>
      <c r="H23" s="65">
        <f>H22+7</f>
        <v>45435</v>
      </c>
      <c r="I23" s="108"/>
      <c r="L23" s="4" t="s">
        <v>106</v>
      </c>
      <c r="M23" s="37"/>
      <c r="N23" s="37"/>
      <c r="O23" s="10"/>
      <c r="P23" s="56" t="s">
        <v>5</v>
      </c>
      <c r="Q23" s="56" t="s">
        <v>9</v>
      </c>
      <c r="R23" s="56" t="s">
        <v>10</v>
      </c>
      <c r="S23" s="56" t="s">
        <v>11</v>
      </c>
      <c r="T23" s="57" t="s">
        <v>12</v>
      </c>
      <c r="U23" s="58" t="s">
        <v>14</v>
      </c>
      <c r="V23" s="58" t="s">
        <v>13</v>
      </c>
      <c r="W23" s="127" t="s">
        <v>107</v>
      </c>
    </row>
    <row r="24" spans="1:23" s="43" customFormat="1" ht="12.75" customHeight="1">
      <c r="A24" s="77" t="s">
        <v>108</v>
      </c>
      <c r="B24" s="77" t="s">
        <v>109</v>
      </c>
      <c r="C24" s="77" t="s">
        <v>110</v>
      </c>
      <c r="D24" s="78" t="s">
        <v>111</v>
      </c>
      <c r="E24" s="79">
        <f>E23+7</f>
        <v>45431</v>
      </c>
      <c r="F24" s="79">
        <f>F23+7</f>
        <v>45433</v>
      </c>
      <c r="G24" s="79">
        <f>G23+7</f>
        <v>45440</v>
      </c>
      <c r="H24" s="79">
        <f>H23+7</f>
        <v>45442</v>
      </c>
      <c r="I24" s="42"/>
      <c r="L24" s="11" t="s">
        <v>112</v>
      </c>
      <c r="M24" s="15"/>
      <c r="N24" s="15"/>
      <c r="O24" s="14"/>
      <c r="P24" s="58" t="s">
        <v>20</v>
      </c>
      <c r="Q24" s="59" t="s">
        <v>22</v>
      </c>
      <c r="R24" s="58" t="s">
        <v>113</v>
      </c>
      <c r="S24" s="58" t="s">
        <v>18</v>
      </c>
      <c r="T24" s="59" t="s">
        <v>21</v>
      </c>
      <c r="U24" s="59" t="s">
        <v>16</v>
      </c>
      <c r="V24" s="58" t="s">
        <v>113</v>
      </c>
      <c r="W24" s="58" t="s">
        <v>20</v>
      </c>
    </row>
    <row r="25" spans="1:23" s="43" customFormat="1" ht="12.75" customHeight="1">
      <c r="A25" s="77" t="s">
        <v>94</v>
      </c>
      <c r="B25" s="77" t="s">
        <v>114</v>
      </c>
      <c r="C25" s="77" t="s">
        <v>96</v>
      </c>
      <c r="D25" s="77" t="s">
        <v>115</v>
      </c>
      <c r="E25" s="65">
        <f>E24+7</f>
        <v>45438</v>
      </c>
      <c r="F25" s="65">
        <f>F24+7</f>
        <v>45440</v>
      </c>
      <c r="G25" s="65">
        <f>G24+7</f>
        <v>45447</v>
      </c>
      <c r="H25" s="65">
        <f>H24+7</f>
        <v>45449</v>
      </c>
      <c r="I25" s="42"/>
      <c r="L25" s="94" t="s">
        <v>23</v>
      </c>
      <c r="M25" s="94" t="s">
        <v>24</v>
      </c>
      <c r="N25" s="94" t="s">
        <v>25</v>
      </c>
      <c r="O25" s="94" t="s">
        <v>26</v>
      </c>
      <c r="P25" s="62" t="s">
        <v>116</v>
      </c>
      <c r="Q25" s="76" t="s">
        <v>117</v>
      </c>
      <c r="R25" s="76" t="s">
        <v>32</v>
      </c>
      <c r="S25" s="76" t="s">
        <v>118</v>
      </c>
      <c r="T25" s="62" t="s">
        <v>119</v>
      </c>
      <c r="U25" s="128" t="s">
        <v>36</v>
      </c>
      <c r="V25" s="76" t="s">
        <v>35</v>
      </c>
      <c r="W25" s="62" t="s">
        <v>120</v>
      </c>
    </row>
    <row r="26" spans="1:23" s="43" customFormat="1" ht="12.75" customHeight="1">
      <c r="A26" s="77" t="s">
        <v>102</v>
      </c>
      <c r="B26" s="77" t="s">
        <v>121</v>
      </c>
      <c r="C26" s="77" t="s">
        <v>104</v>
      </c>
      <c r="D26" s="77" t="s">
        <v>122</v>
      </c>
      <c r="E26" s="65">
        <f>E25+7</f>
        <v>45445</v>
      </c>
      <c r="F26" s="65">
        <f>F25+7</f>
        <v>45447</v>
      </c>
      <c r="G26" s="65">
        <f>G25+7</f>
        <v>45454</v>
      </c>
      <c r="H26" s="65">
        <f>H25+7</f>
        <v>45456</v>
      </c>
      <c r="I26" s="42"/>
      <c r="L26" s="63" t="s">
        <v>81</v>
      </c>
      <c r="M26" s="64"/>
      <c r="N26" s="64"/>
      <c r="O26" s="64"/>
      <c r="P26" s="65">
        <v>45413</v>
      </c>
      <c r="Q26" s="65">
        <f>P26+3</f>
        <v>45416</v>
      </c>
      <c r="R26" s="65">
        <f>Q26+5</f>
        <v>45421</v>
      </c>
      <c r="S26" s="65">
        <f>R26+1</f>
        <v>45422</v>
      </c>
      <c r="T26" s="65">
        <f>S26+9</f>
        <v>45431</v>
      </c>
      <c r="U26" s="126">
        <f>T26+2</f>
        <v>45433</v>
      </c>
      <c r="V26" s="65">
        <f>U26+2</f>
        <v>45435</v>
      </c>
      <c r="W26" s="65">
        <f>V26+20</f>
        <v>45455</v>
      </c>
    </row>
    <row r="27" spans="9:23" s="43" customFormat="1" ht="12.75" customHeight="1">
      <c r="I27" s="42"/>
      <c r="J27" s="95"/>
      <c r="L27" s="66" t="s">
        <v>123</v>
      </c>
      <c r="M27" s="67" t="s">
        <v>124</v>
      </c>
      <c r="N27" s="67" t="s">
        <v>125</v>
      </c>
      <c r="O27" s="67" t="s">
        <v>126</v>
      </c>
      <c r="P27" s="79">
        <f>P26+7</f>
        <v>45420</v>
      </c>
      <c r="Q27" s="79">
        <f>P26+10</f>
        <v>45423</v>
      </c>
      <c r="R27" s="79">
        <f>Q26+12</f>
        <v>45428</v>
      </c>
      <c r="S27" s="79">
        <f>R26+8</f>
        <v>45429</v>
      </c>
      <c r="T27" s="79">
        <f>S26+16</f>
        <v>45438</v>
      </c>
      <c r="U27" s="129">
        <f>T26+9</f>
        <v>45440</v>
      </c>
      <c r="V27" s="79">
        <f>V26+7</f>
        <v>45442</v>
      </c>
      <c r="W27" s="79">
        <f>V27+20</f>
        <v>45462</v>
      </c>
    </row>
    <row r="28" spans="1:23" s="43" customFormat="1" ht="12.75" customHeight="1">
      <c r="A28" s="80"/>
      <c r="B28" s="80"/>
      <c r="C28" s="80"/>
      <c r="D28" s="80"/>
      <c r="E28" s="81"/>
      <c r="F28" s="81"/>
      <c r="G28" s="81"/>
      <c r="H28" s="81"/>
      <c r="I28" s="101"/>
      <c r="L28" s="66" t="s">
        <v>127</v>
      </c>
      <c r="M28" s="67" t="s">
        <v>128</v>
      </c>
      <c r="N28" s="67" t="s">
        <v>129</v>
      </c>
      <c r="O28" s="67" t="s">
        <v>130</v>
      </c>
      <c r="P28" s="65">
        <f>P27+7</f>
        <v>45427</v>
      </c>
      <c r="Q28" s="65">
        <f>P27+10</f>
        <v>45430</v>
      </c>
      <c r="R28" s="65">
        <f>Q27+12</f>
        <v>45435</v>
      </c>
      <c r="S28" s="65">
        <f>R28+1</f>
        <v>45436</v>
      </c>
      <c r="T28" s="65">
        <f>S27+16</f>
        <v>45445</v>
      </c>
      <c r="U28" s="126">
        <f>T28+2</f>
        <v>45447</v>
      </c>
      <c r="V28" s="65">
        <f>V27+7</f>
        <v>45449</v>
      </c>
      <c r="W28" s="65">
        <f>V28+20</f>
        <v>45469</v>
      </c>
    </row>
    <row r="29" spans="1:23" s="43" customFormat="1" ht="12.75" customHeight="1">
      <c r="A29" s="13" t="s">
        <v>131</v>
      </c>
      <c r="B29" s="33"/>
      <c r="C29" s="33"/>
      <c r="D29" s="12"/>
      <c r="E29" s="70" t="s">
        <v>5</v>
      </c>
      <c r="F29" s="70" t="s">
        <v>132</v>
      </c>
      <c r="G29" s="70" t="s">
        <v>133</v>
      </c>
      <c r="H29" s="70" t="s">
        <v>134</v>
      </c>
      <c r="I29" s="109" t="s">
        <v>135</v>
      </c>
      <c r="J29" s="42"/>
      <c r="L29" s="66" t="s">
        <v>136</v>
      </c>
      <c r="M29" s="67" t="s">
        <v>137</v>
      </c>
      <c r="N29" s="67" t="s">
        <v>138</v>
      </c>
      <c r="O29" s="67" t="s">
        <v>139</v>
      </c>
      <c r="P29" s="65">
        <f>P28+7</f>
        <v>45434</v>
      </c>
      <c r="Q29" s="65">
        <f>P28+10</f>
        <v>45437</v>
      </c>
      <c r="R29" s="65">
        <f>Q28+12</f>
        <v>45442</v>
      </c>
      <c r="S29" s="65">
        <f>R29+1</f>
        <v>45443</v>
      </c>
      <c r="T29" s="65">
        <f>S28+16</f>
        <v>45452</v>
      </c>
      <c r="U29" s="126">
        <f>T29+2</f>
        <v>45454</v>
      </c>
      <c r="V29" s="65">
        <f>V28+7</f>
        <v>45456</v>
      </c>
      <c r="W29" s="65">
        <f>V29+20</f>
        <v>45476</v>
      </c>
    </row>
    <row r="30" spans="1:23" s="43" customFormat="1" ht="12" customHeight="1">
      <c r="A30" s="11" t="s">
        <v>140</v>
      </c>
      <c r="B30" s="15"/>
      <c r="C30" s="15"/>
      <c r="D30" s="14"/>
      <c r="E30" s="72" t="s">
        <v>16</v>
      </c>
      <c r="F30" s="72" t="s">
        <v>20</v>
      </c>
      <c r="G30" s="72" t="s">
        <v>22</v>
      </c>
      <c r="H30" s="72" t="s">
        <v>21</v>
      </c>
      <c r="I30" s="73" t="s">
        <v>16</v>
      </c>
      <c r="L30" s="66" t="s">
        <v>141</v>
      </c>
      <c r="M30" s="67" t="s">
        <v>124</v>
      </c>
      <c r="N30" s="67" t="s">
        <v>142</v>
      </c>
      <c r="O30" s="67" t="s">
        <v>126</v>
      </c>
      <c r="P30" s="65">
        <f>P29+7</f>
        <v>45441</v>
      </c>
      <c r="Q30" s="65">
        <f>P29+10</f>
        <v>45444</v>
      </c>
      <c r="R30" s="65">
        <f>Q29+12</f>
        <v>45449</v>
      </c>
      <c r="S30" s="65">
        <f>R30+1</f>
        <v>45450</v>
      </c>
      <c r="T30" s="65">
        <f>S29+16</f>
        <v>45459</v>
      </c>
      <c r="U30" s="65">
        <f>T30+2</f>
        <v>45461</v>
      </c>
      <c r="V30" s="65">
        <f>V29+7</f>
        <v>45463</v>
      </c>
      <c r="W30" s="65">
        <f>V30+20</f>
        <v>45483</v>
      </c>
    </row>
    <row r="31" spans="1:23" s="43" customFormat="1" ht="12.75" customHeight="1">
      <c r="A31" s="82" t="s">
        <v>23</v>
      </c>
      <c r="B31" s="82" t="s">
        <v>24</v>
      </c>
      <c r="C31" s="82" t="s">
        <v>25</v>
      </c>
      <c r="D31" s="82" t="s">
        <v>26</v>
      </c>
      <c r="E31" s="62" t="s">
        <v>143</v>
      </c>
      <c r="F31" s="62" t="s">
        <v>144</v>
      </c>
      <c r="G31" s="83" t="s">
        <v>145</v>
      </c>
      <c r="H31" s="62" t="s">
        <v>146</v>
      </c>
      <c r="I31" s="62" t="s">
        <v>147</v>
      </c>
      <c r="L31" s="4" t="s">
        <v>148</v>
      </c>
      <c r="M31" s="37"/>
      <c r="N31" s="37"/>
      <c r="O31" s="10"/>
      <c r="P31" s="56" t="s">
        <v>5</v>
      </c>
      <c r="Q31" s="56" t="s">
        <v>9</v>
      </c>
      <c r="R31" s="56" t="s">
        <v>149</v>
      </c>
      <c r="S31" s="56" t="s">
        <v>150</v>
      </c>
      <c r="T31" s="57" t="s">
        <v>11</v>
      </c>
      <c r="U31" s="42"/>
      <c r="V31" s="42"/>
      <c r="W31" s="42"/>
    </row>
    <row r="32" spans="1:23" s="44" customFormat="1" ht="12.75" customHeight="1">
      <c r="A32" s="77" t="s">
        <v>151</v>
      </c>
      <c r="B32" s="84" t="s">
        <v>152</v>
      </c>
      <c r="C32" s="84" t="s">
        <v>153</v>
      </c>
      <c r="D32" s="84" t="s">
        <v>154</v>
      </c>
      <c r="E32" s="85">
        <v>45419</v>
      </c>
      <c r="F32" s="85">
        <v>45421</v>
      </c>
      <c r="G32" s="85">
        <v>45423</v>
      </c>
      <c r="H32" s="85">
        <v>45424</v>
      </c>
      <c r="I32" s="85">
        <v>45425</v>
      </c>
      <c r="J32" s="43"/>
      <c r="K32" s="43"/>
      <c r="L32" s="11" t="s">
        <v>155</v>
      </c>
      <c r="M32" s="15"/>
      <c r="N32" s="15"/>
      <c r="O32" s="14"/>
      <c r="P32" s="58" t="s">
        <v>21</v>
      </c>
      <c r="Q32" s="59" t="s">
        <v>20</v>
      </c>
      <c r="R32" s="58" t="s">
        <v>18</v>
      </c>
      <c r="S32" s="58" t="s">
        <v>17</v>
      </c>
      <c r="T32" s="59" t="s">
        <v>22</v>
      </c>
      <c r="U32" s="42"/>
      <c r="V32" s="42"/>
      <c r="W32" s="42"/>
    </row>
    <row r="33" spans="1:23" s="44" customFormat="1" ht="12.75" customHeight="1">
      <c r="A33" s="77" t="s">
        <v>151</v>
      </c>
      <c r="B33" s="84" t="s">
        <v>156</v>
      </c>
      <c r="C33" s="84" t="s">
        <v>153</v>
      </c>
      <c r="D33" s="84" t="s">
        <v>157</v>
      </c>
      <c r="E33" s="85">
        <v>45426</v>
      </c>
      <c r="F33" s="85">
        <v>45428</v>
      </c>
      <c r="G33" s="85">
        <v>45430</v>
      </c>
      <c r="H33" s="85">
        <v>45431</v>
      </c>
      <c r="I33" s="85">
        <v>45432</v>
      </c>
      <c r="K33" s="43"/>
      <c r="L33" s="77" t="s">
        <v>23</v>
      </c>
      <c r="M33" s="77" t="s">
        <v>24</v>
      </c>
      <c r="N33" s="77" t="s">
        <v>25</v>
      </c>
      <c r="O33" s="77" t="s">
        <v>26</v>
      </c>
      <c r="P33" s="62" t="s">
        <v>116</v>
      </c>
      <c r="Q33" s="62" t="s">
        <v>31</v>
      </c>
      <c r="R33" s="62" t="s">
        <v>158</v>
      </c>
      <c r="S33" s="62" t="s">
        <v>159</v>
      </c>
      <c r="T33" s="62" t="s">
        <v>33</v>
      </c>
      <c r="U33" s="42"/>
      <c r="V33" s="42"/>
      <c r="W33" s="42"/>
    </row>
    <row r="34" spans="1:23" s="44" customFormat="1" ht="12.75" customHeight="1">
      <c r="A34" s="77" t="s">
        <v>151</v>
      </c>
      <c r="B34" s="84" t="s">
        <v>160</v>
      </c>
      <c r="C34" s="84" t="s">
        <v>153</v>
      </c>
      <c r="D34" s="84" t="s">
        <v>161</v>
      </c>
      <c r="E34" s="85">
        <v>45433</v>
      </c>
      <c r="F34" s="85">
        <v>45435</v>
      </c>
      <c r="G34" s="85">
        <v>45437</v>
      </c>
      <c r="H34" s="85">
        <v>45438</v>
      </c>
      <c r="I34" s="85">
        <v>45439</v>
      </c>
      <c r="J34" s="17"/>
      <c r="K34" s="17"/>
      <c r="L34" s="63" t="s">
        <v>162</v>
      </c>
      <c r="M34" s="64" t="s">
        <v>124</v>
      </c>
      <c r="N34" s="64" t="s">
        <v>163</v>
      </c>
      <c r="O34" s="64" t="s">
        <v>126</v>
      </c>
      <c r="P34" s="65">
        <v>45417</v>
      </c>
      <c r="Q34" s="65">
        <f>P34+3</f>
        <v>45420</v>
      </c>
      <c r="R34" s="65">
        <f>Q34+9</f>
        <v>45429</v>
      </c>
      <c r="S34" s="65">
        <f>R34+3</f>
        <v>45432</v>
      </c>
      <c r="T34" s="65">
        <f>S34+5</f>
        <v>45437</v>
      </c>
      <c r="U34" s="42"/>
      <c r="V34" s="42"/>
      <c r="W34" s="42"/>
    </row>
    <row r="35" spans="1:23" s="44" customFormat="1" ht="12.75" customHeight="1">
      <c r="A35" s="77" t="s">
        <v>151</v>
      </c>
      <c r="B35" s="84" t="s">
        <v>164</v>
      </c>
      <c r="C35" s="84" t="s">
        <v>153</v>
      </c>
      <c r="D35" s="84" t="s">
        <v>165</v>
      </c>
      <c r="E35" s="85">
        <v>45440</v>
      </c>
      <c r="F35" s="85">
        <v>45442</v>
      </c>
      <c r="G35" s="85">
        <v>45444</v>
      </c>
      <c r="H35" s="85">
        <v>45445</v>
      </c>
      <c r="I35" s="85">
        <v>45446</v>
      </c>
      <c r="J35" s="17"/>
      <c r="K35" s="17"/>
      <c r="L35" s="66" t="s">
        <v>166</v>
      </c>
      <c r="M35" s="67" t="s">
        <v>167</v>
      </c>
      <c r="N35" s="67" t="s">
        <v>168</v>
      </c>
      <c r="O35" s="67" t="s">
        <v>169</v>
      </c>
      <c r="P35" s="65">
        <f>P34+7</f>
        <v>45424</v>
      </c>
      <c r="Q35" s="65">
        <f>P34+10</f>
        <v>45427</v>
      </c>
      <c r="R35" s="65">
        <f>Q34+16</f>
        <v>45436</v>
      </c>
      <c r="S35" s="65">
        <f>R34+10</f>
        <v>45439</v>
      </c>
      <c r="T35" s="65">
        <f>S34+12</f>
        <v>45444</v>
      </c>
      <c r="U35" s="42"/>
      <c r="V35" s="42"/>
      <c r="W35" s="42"/>
    </row>
    <row r="36" spans="1:23" s="45" customFormat="1" ht="12.75" customHeight="1">
      <c r="A36" s="77" t="s">
        <v>151</v>
      </c>
      <c r="B36" s="84" t="s">
        <v>170</v>
      </c>
      <c r="C36" s="84" t="s">
        <v>153</v>
      </c>
      <c r="D36" s="84" t="s">
        <v>171</v>
      </c>
      <c r="E36" s="85">
        <v>45447</v>
      </c>
      <c r="F36" s="85">
        <v>45449</v>
      </c>
      <c r="G36" s="85">
        <v>45451</v>
      </c>
      <c r="H36" s="85">
        <v>45452</v>
      </c>
      <c r="I36" s="85">
        <v>45453</v>
      </c>
      <c r="J36" s="17"/>
      <c r="K36" s="17"/>
      <c r="L36" s="66" t="s">
        <v>172</v>
      </c>
      <c r="M36" s="67" t="s">
        <v>167</v>
      </c>
      <c r="N36" s="67" t="s">
        <v>173</v>
      </c>
      <c r="O36" s="67" t="s">
        <v>169</v>
      </c>
      <c r="P36" s="65">
        <f>P35+7</f>
        <v>45431</v>
      </c>
      <c r="Q36" s="65">
        <f>P35+10</f>
        <v>45434</v>
      </c>
      <c r="R36" s="65">
        <f>Q35+16</f>
        <v>45443</v>
      </c>
      <c r="S36" s="65">
        <f>R35+10</f>
        <v>45446</v>
      </c>
      <c r="T36" s="65">
        <f>S35+12</f>
        <v>45451</v>
      </c>
      <c r="U36" s="42"/>
      <c r="V36" s="42"/>
      <c r="W36" s="42"/>
    </row>
    <row r="37" spans="1:23" s="46" customFormat="1" ht="12.75" customHeight="1">
      <c r="A37" s="8" t="s">
        <v>174</v>
      </c>
      <c r="B37" s="7"/>
      <c r="C37" s="7"/>
      <c r="D37" s="6"/>
      <c r="E37" s="56" t="s">
        <v>5</v>
      </c>
      <c r="F37" s="56" t="s">
        <v>135</v>
      </c>
      <c r="G37" s="57" t="s">
        <v>134</v>
      </c>
      <c r="H37" s="56" t="s">
        <v>133</v>
      </c>
      <c r="I37" s="43"/>
      <c r="J37" s="43"/>
      <c r="K37" s="43"/>
      <c r="L37" s="66" t="s">
        <v>175</v>
      </c>
      <c r="M37" s="67" t="s">
        <v>176</v>
      </c>
      <c r="N37" s="67" t="s">
        <v>177</v>
      </c>
      <c r="O37" s="67" t="s">
        <v>178</v>
      </c>
      <c r="P37" s="65">
        <f>P36+7</f>
        <v>45438</v>
      </c>
      <c r="Q37" s="65">
        <f>P36+10</f>
        <v>45441</v>
      </c>
      <c r="R37" s="65">
        <f>Q36+16</f>
        <v>45450</v>
      </c>
      <c r="S37" s="65">
        <f>R36+10</f>
        <v>45453</v>
      </c>
      <c r="T37" s="65">
        <f>S36+12</f>
        <v>45458</v>
      </c>
      <c r="U37" s="42"/>
      <c r="V37" s="42"/>
      <c r="W37" s="42"/>
    </row>
    <row r="38" spans="1:23" s="47" customFormat="1" ht="12.75" customHeight="1">
      <c r="A38" s="11" t="s">
        <v>179</v>
      </c>
      <c r="B38" s="15"/>
      <c r="C38" s="15"/>
      <c r="D38" s="14"/>
      <c r="E38" s="58" t="s">
        <v>16</v>
      </c>
      <c r="F38" s="58" t="s">
        <v>113</v>
      </c>
      <c r="G38" s="59" t="s">
        <v>18</v>
      </c>
      <c r="H38" s="58" t="s">
        <v>22</v>
      </c>
      <c r="I38" s="43"/>
      <c r="J38" s="43"/>
      <c r="K38" s="43"/>
      <c r="L38" s="66" t="s">
        <v>180</v>
      </c>
      <c r="M38" s="67" t="s">
        <v>124</v>
      </c>
      <c r="N38" s="67" t="s">
        <v>181</v>
      </c>
      <c r="O38" s="67" t="s">
        <v>126</v>
      </c>
      <c r="P38" s="65">
        <f>P37+7</f>
        <v>45445</v>
      </c>
      <c r="Q38" s="65">
        <f>P37+10</f>
        <v>45448</v>
      </c>
      <c r="R38" s="65">
        <f>Q37+16</f>
        <v>45457</v>
      </c>
      <c r="S38" s="65">
        <f>R37+10</f>
        <v>45460</v>
      </c>
      <c r="T38" s="65">
        <f>S37+12</f>
        <v>45465</v>
      </c>
      <c r="U38" s="42"/>
      <c r="V38" s="42"/>
      <c r="W38" s="42"/>
    </row>
    <row r="39" spans="1:23" s="48" customFormat="1" ht="12" customHeight="1">
      <c r="A39" s="86" t="s">
        <v>23</v>
      </c>
      <c r="B39" s="87" t="s">
        <v>24</v>
      </c>
      <c r="C39" s="87" t="s">
        <v>25</v>
      </c>
      <c r="D39" s="87" t="s">
        <v>26</v>
      </c>
      <c r="E39" s="88" t="s">
        <v>27</v>
      </c>
      <c r="F39" s="89" t="s">
        <v>182</v>
      </c>
      <c r="G39" s="90" t="s">
        <v>146</v>
      </c>
      <c r="H39" s="91" t="s">
        <v>145</v>
      </c>
      <c r="I39" s="43"/>
      <c r="J39" s="43"/>
      <c r="K39" s="43"/>
      <c r="L39" s="5" t="s">
        <v>183</v>
      </c>
      <c r="M39" s="3"/>
      <c r="N39" s="3"/>
      <c r="O39" s="1"/>
      <c r="P39" s="110" t="s">
        <v>5</v>
      </c>
      <c r="Q39" s="110" t="s">
        <v>132</v>
      </c>
      <c r="R39" s="110" t="s">
        <v>184</v>
      </c>
      <c r="S39" s="110" t="s">
        <v>10</v>
      </c>
      <c r="T39" s="111" t="s">
        <v>149</v>
      </c>
      <c r="U39" s="130" t="s">
        <v>185</v>
      </c>
      <c r="V39" s="131"/>
      <c r="W39" s="42"/>
    </row>
    <row r="40" spans="1:22" s="49" customFormat="1" ht="12.75" customHeight="1">
      <c r="A40" s="84" t="s">
        <v>81</v>
      </c>
      <c r="B40" s="84"/>
      <c r="C40" s="84"/>
      <c r="D40" s="84"/>
      <c r="E40" s="85">
        <v>45419</v>
      </c>
      <c r="F40" s="85">
        <v>45421</v>
      </c>
      <c r="G40" s="85">
        <v>45422</v>
      </c>
      <c r="H40" s="85">
        <v>45423</v>
      </c>
      <c r="I40" s="43"/>
      <c r="J40" s="43"/>
      <c r="K40" s="44"/>
      <c r="L40" s="40" t="s">
        <v>186</v>
      </c>
      <c r="M40" s="36"/>
      <c r="N40" s="36"/>
      <c r="O40" s="32"/>
      <c r="P40" s="112" t="s">
        <v>18</v>
      </c>
      <c r="Q40" s="132" t="s">
        <v>21</v>
      </c>
      <c r="R40" s="112" t="s">
        <v>22</v>
      </c>
      <c r="S40" s="112" t="s">
        <v>16</v>
      </c>
      <c r="T40" s="132" t="s">
        <v>21</v>
      </c>
      <c r="U40" s="132" t="s">
        <v>20</v>
      </c>
      <c r="V40" s="131"/>
    </row>
    <row r="41" spans="1:21" s="50" customFormat="1" ht="12" customHeight="1">
      <c r="A41" s="84" t="s">
        <v>187</v>
      </c>
      <c r="B41" s="84" t="s">
        <v>188</v>
      </c>
      <c r="C41" s="84" t="s">
        <v>189</v>
      </c>
      <c r="D41" s="84" t="s">
        <v>190</v>
      </c>
      <c r="E41" s="85">
        <v>45426</v>
      </c>
      <c r="F41" s="85">
        <v>45428</v>
      </c>
      <c r="G41" s="85">
        <v>45429</v>
      </c>
      <c r="H41" s="85">
        <v>45430</v>
      </c>
      <c r="I41" s="43"/>
      <c r="J41" s="44"/>
      <c r="K41" s="44"/>
      <c r="L41" s="113" t="s">
        <v>23</v>
      </c>
      <c r="M41" s="113" t="s">
        <v>24</v>
      </c>
      <c r="N41" s="113" t="s">
        <v>25</v>
      </c>
      <c r="O41" s="113" t="s">
        <v>26</v>
      </c>
      <c r="P41" s="114" t="s">
        <v>191</v>
      </c>
      <c r="Q41" s="114" t="s">
        <v>192</v>
      </c>
      <c r="R41" s="114" t="s">
        <v>193</v>
      </c>
      <c r="S41" s="114" t="s">
        <v>32</v>
      </c>
      <c r="T41" s="114" t="s">
        <v>194</v>
      </c>
      <c r="U41" s="61" t="s">
        <v>195</v>
      </c>
    </row>
    <row r="42" spans="1:21" s="50" customFormat="1" ht="12.75" customHeight="1">
      <c r="A42" s="84" t="s">
        <v>187</v>
      </c>
      <c r="B42" s="84" t="s">
        <v>196</v>
      </c>
      <c r="C42" s="84" t="s">
        <v>189</v>
      </c>
      <c r="D42" s="84" t="s">
        <v>197</v>
      </c>
      <c r="E42" s="85">
        <v>45433</v>
      </c>
      <c r="F42" s="85">
        <v>45435</v>
      </c>
      <c r="G42" s="85">
        <v>45436</v>
      </c>
      <c r="H42" s="85">
        <v>45437</v>
      </c>
      <c r="I42" s="43"/>
      <c r="J42" s="44"/>
      <c r="K42" s="45"/>
      <c r="L42" s="63" t="s">
        <v>198</v>
      </c>
      <c r="M42" s="64" t="s">
        <v>199</v>
      </c>
      <c r="N42" s="64" t="s">
        <v>200</v>
      </c>
      <c r="O42" s="64" t="s">
        <v>201</v>
      </c>
      <c r="P42" s="65">
        <v>45415</v>
      </c>
      <c r="Q42" s="65">
        <f>P42+2</f>
        <v>45417</v>
      </c>
      <c r="R42" s="65">
        <f>Q42+6</f>
        <v>45423</v>
      </c>
      <c r="S42" s="65">
        <f>R42+3</f>
        <v>45426</v>
      </c>
      <c r="T42" s="65">
        <f>S42+5</f>
        <v>45431</v>
      </c>
      <c r="U42" s="65">
        <f>T42+3</f>
        <v>45434</v>
      </c>
    </row>
    <row r="43" spans="1:21" s="42" customFormat="1" ht="12.75" customHeight="1">
      <c r="A43" s="84" t="s">
        <v>187</v>
      </c>
      <c r="B43" s="84" t="s">
        <v>202</v>
      </c>
      <c r="C43" s="84" t="s">
        <v>189</v>
      </c>
      <c r="D43" s="84" t="s">
        <v>203</v>
      </c>
      <c r="E43" s="85">
        <v>45440</v>
      </c>
      <c r="F43" s="85">
        <v>45442</v>
      </c>
      <c r="G43" s="85">
        <v>45443</v>
      </c>
      <c r="H43" s="85">
        <v>45444</v>
      </c>
      <c r="I43" s="43"/>
      <c r="J43" s="115"/>
      <c r="K43" s="46"/>
      <c r="L43" s="66" t="s">
        <v>204</v>
      </c>
      <c r="M43" s="67" t="s">
        <v>205</v>
      </c>
      <c r="N43" s="67" t="s">
        <v>206</v>
      </c>
      <c r="O43" s="67" t="s">
        <v>207</v>
      </c>
      <c r="P43" s="65">
        <f>P42+7</f>
        <v>45422</v>
      </c>
      <c r="Q43" s="65">
        <f>P42+9</f>
        <v>45424</v>
      </c>
      <c r="R43" s="65">
        <f>Q42+13</f>
        <v>45430</v>
      </c>
      <c r="S43" s="65">
        <f>R42+10</f>
        <v>45433</v>
      </c>
      <c r="T43" s="65">
        <f>S42+12</f>
        <v>45438</v>
      </c>
      <c r="U43" s="65">
        <f>T42+10</f>
        <v>45441</v>
      </c>
    </row>
    <row r="44" spans="1:21" s="42" customFormat="1" ht="12.75" customHeight="1">
      <c r="A44" s="84" t="s">
        <v>187</v>
      </c>
      <c r="B44" s="84" t="s">
        <v>208</v>
      </c>
      <c r="C44" s="84" t="s">
        <v>189</v>
      </c>
      <c r="D44" s="84" t="s">
        <v>209</v>
      </c>
      <c r="E44" s="85">
        <v>45447</v>
      </c>
      <c r="F44" s="85">
        <v>45449</v>
      </c>
      <c r="G44" s="85">
        <v>45450</v>
      </c>
      <c r="H44" s="85">
        <v>45451</v>
      </c>
      <c r="I44" s="44"/>
      <c r="J44" s="115"/>
      <c r="K44" s="46"/>
      <c r="L44" s="66" t="s">
        <v>210</v>
      </c>
      <c r="M44" s="67" t="s">
        <v>211</v>
      </c>
      <c r="N44" s="67" t="s">
        <v>212</v>
      </c>
      <c r="O44" s="67" t="s">
        <v>213</v>
      </c>
      <c r="P44" s="65">
        <f>P43+7</f>
        <v>45429</v>
      </c>
      <c r="Q44" s="65">
        <f>P43+9</f>
        <v>45431</v>
      </c>
      <c r="R44" s="65">
        <f>Q43+13</f>
        <v>45437</v>
      </c>
      <c r="S44" s="65">
        <f>R43+10</f>
        <v>45440</v>
      </c>
      <c r="T44" s="65">
        <f>S43+12</f>
        <v>45445</v>
      </c>
      <c r="U44" s="65">
        <f>T43+10</f>
        <v>45448</v>
      </c>
    </row>
    <row r="45" spans="10:27" s="42" customFormat="1" ht="12.75" customHeight="1">
      <c r="J45" s="116"/>
      <c r="K45" s="48"/>
      <c r="L45" s="66" t="s">
        <v>214</v>
      </c>
      <c r="M45" s="67" t="s">
        <v>215</v>
      </c>
      <c r="N45" s="67" t="s">
        <v>216</v>
      </c>
      <c r="O45" s="67" t="s">
        <v>217</v>
      </c>
      <c r="P45" s="65">
        <f>P44+7</f>
        <v>45436</v>
      </c>
      <c r="Q45" s="65">
        <f>P44+9</f>
        <v>45438</v>
      </c>
      <c r="R45" s="65">
        <f>Q44+13</f>
        <v>45444</v>
      </c>
      <c r="S45" s="65">
        <f>R44+10</f>
        <v>45447</v>
      </c>
      <c r="T45" s="65">
        <f>S44+12</f>
        <v>45452</v>
      </c>
      <c r="U45" s="65">
        <f>T44+10</f>
        <v>45455</v>
      </c>
      <c r="AA45" s="43"/>
    </row>
    <row r="46" spans="1:30" s="42" customFormat="1" ht="12.75" customHeight="1">
      <c r="A46" s="44"/>
      <c r="B46" s="44"/>
      <c r="C46" s="44"/>
      <c r="D46" s="44"/>
      <c r="E46" s="44"/>
      <c r="F46" s="44"/>
      <c r="G46" s="44"/>
      <c r="H46" s="44"/>
      <c r="I46" s="44"/>
      <c r="J46" s="43"/>
      <c r="K46" s="49"/>
      <c r="L46" s="66" t="s">
        <v>81</v>
      </c>
      <c r="M46" s="67"/>
      <c r="N46" s="67"/>
      <c r="O46" s="67"/>
      <c r="P46" s="65">
        <f>P45+7</f>
        <v>45443</v>
      </c>
      <c r="Q46" s="65">
        <f>P45+9</f>
        <v>45445</v>
      </c>
      <c r="R46" s="65">
        <f>Q45+13</f>
        <v>45451</v>
      </c>
      <c r="S46" s="65">
        <f>R45+10</f>
        <v>45454</v>
      </c>
      <c r="T46" s="65">
        <f>S45+12</f>
        <v>45459</v>
      </c>
      <c r="U46" s="65">
        <f>T45+10</f>
        <v>45462</v>
      </c>
      <c r="AA46" s="43"/>
      <c r="AB46" s="52"/>
      <c r="AC46" s="43"/>
      <c r="AD46" s="43"/>
    </row>
    <row r="47" spans="1:11" s="42" customFormat="1" ht="12.75" customHeight="1">
      <c r="A47" s="26" t="s">
        <v>218</v>
      </c>
      <c r="B47" s="26"/>
      <c r="C47" s="26"/>
      <c r="D47" s="26"/>
      <c r="E47" s="26"/>
      <c r="F47" s="26"/>
      <c r="G47" s="26"/>
      <c r="H47" s="26"/>
      <c r="I47" s="44"/>
      <c r="J47" s="117"/>
      <c r="K47" s="50"/>
    </row>
    <row r="48" spans="1:11" s="42" customFormat="1" ht="12.75" customHeight="1">
      <c r="A48" s="26"/>
      <c r="B48" s="26"/>
      <c r="C48" s="26"/>
      <c r="D48" s="26"/>
      <c r="E48" s="26"/>
      <c r="F48" s="26"/>
      <c r="G48" s="26"/>
      <c r="H48" s="26"/>
      <c r="I48"/>
      <c r="J48" s="117" t="s">
        <v>219</v>
      </c>
      <c r="K48" s="50"/>
    </row>
    <row r="49" spans="1:31" s="51" customFormat="1" ht="12.75" customHeight="1">
      <c r="A49" s="4" t="s">
        <v>220</v>
      </c>
      <c r="B49" s="9"/>
      <c r="C49" s="9"/>
      <c r="D49" s="10"/>
      <c r="E49" s="56" t="s">
        <v>5</v>
      </c>
      <c r="F49" s="56" t="s">
        <v>11</v>
      </c>
      <c r="G49" s="56" t="s">
        <v>221</v>
      </c>
      <c r="H49" s="58" t="s">
        <v>222</v>
      </c>
      <c r="I49" s="44"/>
      <c r="J49" s="49"/>
      <c r="K49" s="42"/>
      <c r="L49" s="26" t="s">
        <v>223</v>
      </c>
      <c r="M49" s="26"/>
      <c r="N49" s="26"/>
      <c r="O49" s="26"/>
      <c r="P49" s="26"/>
      <c r="Q49" s="26"/>
      <c r="R49" s="26"/>
      <c r="S49" s="26"/>
      <c r="T49" s="26"/>
      <c r="U49" s="26"/>
      <c r="V49" s="30"/>
      <c r="W49" s="50"/>
      <c r="X49" s="50"/>
      <c r="Y49" s="42"/>
      <c r="Z49" s="42"/>
      <c r="AA49" s="42"/>
      <c r="AB49" s="42"/>
      <c r="AC49" s="42"/>
      <c r="AD49" s="42"/>
      <c r="AE49" s="42"/>
    </row>
    <row r="50" spans="1:24" s="42" customFormat="1" ht="12" customHeight="1">
      <c r="A50" s="11" t="s">
        <v>224</v>
      </c>
      <c r="B50" s="15"/>
      <c r="C50" s="15"/>
      <c r="D50" s="14"/>
      <c r="E50" s="58" t="s">
        <v>21</v>
      </c>
      <c r="F50" s="59" t="s">
        <v>17</v>
      </c>
      <c r="G50" s="59" t="s">
        <v>20</v>
      </c>
      <c r="H50" s="58" t="s">
        <v>21</v>
      </c>
      <c r="I50" s="118"/>
      <c r="J50" s="50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30"/>
      <c r="W50" s="50"/>
      <c r="X50" s="50"/>
    </row>
    <row r="51" spans="1:22" s="42" customFormat="1" ht="12.75" customHeight="1">
      <c r="A51" s="60" t="s">
        <v>23</v>
      </c>
      <c r="B51" s="60" t="s">
        <v>24</v>
      </c>
      <c r="C51" s="60" t="s">
        <v>25</v>
      </c>
      <c r="D51" s="60" t="s">
        <v>26</v>
      </c>
      <c r="E51" s="88" t="s">
        <v>27</v>
      </c>
      <c r="F51" s="88" t="s">
        <v>225</v>
      </c>
      <c r="G51" s="88" t="s">
        <v>226</v>
      </c>
      <c r="H51" s="88" t="s">
        <v>227</v>
      </c>
      <c r="I51" s="119"/>
      <c r="L51" s="4" t="s">
        <v>228</v>
      </c>
      <c r="M51" s="37"/>
      <c r="N51" s="37"/>
      <c r="O51" s="10"/>
      <c r="P51" s="56" t="s">
        <v>5</v>
      </c>
      <c r="Q51" s="56" t="s">
        <v>229</v>
      </c>
      <c r="R51" s="56" t="s">
        <v>230</v>
      </c>
      <c r="S51" s="57" t="s">
        <v>231</v>
      </c>
      <c r="T51" s="57" t="s">
        <v>232</v>
      </c>
      <c r="U51" s="57" t="s">
        <v>233</v>
      </c>
      <c r="V51" s="57" t="s">
        <v>10</v>
      </c>
    </row>
    <row r="52" spans="1:32" s="51" customFormat="1" ht="12.75" customHeight="1">
      <c r="A52" s="77" t="s">
        <v>81</v>
      </c>
      <c r="B52" s="77"/>
      <c r="C52" s="77"/>
      <c r="D52" s="77"/>
      <c r="E52" s="65">
        <v>45417</v>
      </c>
      <c r="F52" s="65">
        <f>E52+7</f>
        <v>45424</v>
      </c>
      <c r="G52" s="65">
        <f>E52+9</f>
        <v>45426</v>
      </c>
      <c r="H52" s="65">
        <f>G52+4</f>
        <v>45430</v>
      </c>
      <c r="I52" s="119"/>
      <c r="J52" s="42"/>
      <c r="K52" s="42"/>
      <c r="L52" s="11" t="s">
        <v>234</v>
      </c>
      <c r="M52" s="15"/>
      <c r="N52" s="15"/>
      <c r="O52" s="14"/>
      <c r="P52" s="58" t="s">
        <v>20</v>
      </c>
      <c r="Q52" s="59" t="s">
        <v>22</v>
      </c>
      <c r="R52" s="58" t="s">
        <v>16</v>
      </c>
      <c r="S52" s="58" t="s">
        <v>16</v>
      </c>
      <c r="T52" s="59" t="s">
        <v>113</v>
      </c>
      <c r="U52" s="59" t="s">
        <v>113</v>
      </c>
      <c r="V52" s="59" t="s">
        <v>20</v>
      </c>
      <c r="W52" s="42"/>
      <c r="X52" s="42"/>
      <c r="Y52" s="42"/>
      <c r="Z52" s="42"/>
      <c r="AA52" s="42"/>
      <c r="AB52" s="42"/>
      <c r="AC52" s="42"/>
      <c r="AD52" s="42"/>
      <c r="AE52" s="42"/>
      <c r="AF52" s="42"/>
    </row>
    <row r="53" spans="1:28" s="42" customFormat="1" ht="12.75" customHeight="1">
      <c r="A53" s="77" t="s">
        <v>235</v>
      </c>
      <c r="B53" s="77" t="s">
        <v>236</v>
      </c>
      <c r="C53" s="77" t="s">
        <v>237</v>
      </c>
      <c r="D53" s="77" t="s">
        <v>238</v>
      </c>
      <c r="E53" s="65">
        <f>E52+7</f>
        <v>45424</v>
      </c>
      <c r="F53" s="65">
        <f>F52+7</f>
        <v>45431</v>
      </c>
      <c r="G53" s="65">
        <f>G52+7</f>
        <v>45433</v>
      </c>
      <c r="H53" s="65">
        <f>G53+4</f>
        <v>45437</v>
      </c>
      <c r="I53" s="120"/>
      <c r="L53" s="77" t="s">
        <v>23</v>
      </c>
      <c r="M53" s="77" t="s">
        <v>24</v>
      </c>
      <c r="N53" s="77" t="s">
        <v>25</v>
      </c>
      <c r="O53" s="77" t="s">
        <v>26</v>
      </c>
      <c r="P53" s="62" t="s">
        <v>239</v>
      </c>
      <c r="Q53" s="62" t="s">
        <v>240</v>
      </c>
      <c r="R53" s="62" t="s">
        <v>117</v>
      </c>
      <c r="S53" s="62" t="s">
        <v>33</v>
      </c>
      <c r="T53" s="62" t="s">
        <v>241</v>
      </c>
      <c r="U53" s="62" t="s">
        <v>242</v>
      </c>
      <c r="V53" s="62" t="s">
        <v>32</v>
      </c>
      <c r="AA53" s="105"/>
      <c r="AB53" s="105"/>
    </row>
    <row r="54" spans="1:28" s="42" customFormat="1" ht="12.75" customHeight="1">
      <c r="A54" s="77" t="s">
        <v>243</v>
      </c>
      <c r="B54" s="77" t="s">
        <v>236</v>
      </c>
      <c r="C54" s="77" t="s">
        <v>244</v>
      </c>
      <c r="D54" s="77" t="s">
        <v>238</v>
      </c>
      <c r="E54" s="65">
        <f>E53+7</f>
        <v>45431</v>
      </c>
      <c r="F54" s="65">
        <f>F53+7</f>
        <v>45438</v>
      </c>
      <c r="G54" s="65">
        <f>G53+7</f>
        <v>45440</v>
      </c>
      <c r="H54" s="65">
        <f>G54+4</f>
        <v>45444</v>
      </c>
      <c r="I54" s="118"/>
      <c r="J54" s="121"/>
      <c r="L54" s="62" t="s">
        <v>245</v>
      </c>
      <c r="M54" s="62" t="s">
        <v>246</v>
      </c>
      <c r="N54" s="62" t="s">
        <v>247</v>
      </c>
      <c r="O54" s="62" t="s">
        <v>248</v>
      </c>
      <c r="P54" s="65">
        <v>45413</v>
      </c>
      <c r="Q54" s="65">
        <f>P54+3</f>
        <v>45416</v>
      </c>
      <c r="R54" s="65">
        <f>Q54+3</f>
        <v>45419</v>
      </c>
      <c r="S54" s="65">
        <f>R54+7</f>
        <v>45426</v>
      </c>
      <c r="T54" s="65">
        <f>S54+9</f>
        <v>45435</v>
      </c>
      <c r="U54" s="65">
        <f>T54+7</f>
        <v>45442</v>
      </c>
      <c r="V54" s="65">
        <f>U54+6</f>
        <v>45448</v>
      </c>
      <c r="Y54" s="138"/>
      <c r="Z54" s="138"/>
      <c r="AA54" s="105"/>
      <c r="AB54" s="105"/>
    </row>
    <row r="55" spans="1:27" s="42" customFormat="1" ht="12.75" customHeight="1">
      <c r="A55" s="77" t="s">
        <v>249</v>
      </c>
      <c r="B55" s="77" t="s">
        <v>250</v>
      </c>
      <c r="C55" s="77" t="s">
        <v>251</v>
      </c>
      <c r="D55" s="77" t="s">
        <v>252</v>
      </c>
      <c r="E55" s="65">
        <f>E54+7</f>
        <v>45438</v>
      </c>
      <c r="F55" s="65">
        <f>F54+7</f>
        <v>45445</v>
      </c>
      <c r="G55" s="65">
        <f>G54+7</f>
        <v>45447</v>
      </c>
      <c r="H55" s="65">
        <f>G55+4</f>
        <v>45451</v>
      </c>
      <c r="I55" s="50"/>
      <c r="L55" s="62" t="s">
        <v>253</v>
      </c>
      <c r="M55" s="62" t="s">
        <v>254</v>
      </c>
      <c r="N55" s="62" t="s">
        <v>255</v>
      </c>
      <c r="O55" s="62" t="s">
        <v>256</v>
      </c>
      <c r="P55" s="65">
        <f>P54+7</f>
        <v>45420</v>
      </c>
      <c r="Q55" s="65">
        <f aca="true" t="shared" si="3" ref="Q55:R57">P54+10</f>
        <v>45423</v>
      </c>
      <c r="R55" s="65">
        <f t="shared" si="3"/>
        <v>45426</v>
      </c>
      <c r="S55" s="65">
        <f>R54+14</f>
        <v>45433</v>
      </c>
      <c r="T55" s="65">
        <f>S54+16</f>
        <v>45442</v>
      </c>
      <c r="U55" s="65">
        <f>T54+15</f>
        <v>45450</v>
      </c>
      <c r="V55" s="65">
        <f>U54+13</f>
        <v>45455</v>
      </c>
      <c r="W55"/>
      <c r="X55"/>
      <c r="AA55" s="139"/>
    </row>
    <row r="56" spans="1:22" s="42" customFormat="1" ht="12.75" customHeight="1">
      <c r="A56" s="77" t="s">
        <v>81</v>
      </c>
      <c r="B56" s="77"/>
      <c r="C56" s="77"/>
      <c r="D56" s="77"/>
      <c r="E56" s="65">
        <f>E55+7</f>
        <v>45445</v>
      </c>
      <c r="F56" s="65">
        <f>F55+7</f>
        <v>45452</v>
      </c>
      <c r="G56" s="65">
        <f>G55+7</f>
        <v>45454</v>
      </c>
      <c r="H56" s="65">
        <f>G56+4</f>
        <v>45458</v>
      </c>
      <c r="I56" s="69"/>
      <c r="L56" s="62" t="s">
        <v>257</v>
      </c>
      <c r="M56" s="62" t="s">
        <v>258</v>
      </c>
      <c r="N56" s="62" t="s">
        <v>259</v>
      </c>
      <c r="O56" s="62" t="s">
        <v>260</v>
      </c>
      <c r="P56" s="65">
        <f>P55+7</f>
        <v>45427</v>
      </c>
      <c r="Q56" s="65">
        <f t="shared" si="3"/>
        <v>45430</v>
      </c>
      <c r="R56" s="65">
        <f t="shared" si="3"/>
        <v>45433</v>
      </c>
      <c r="S56" s="65">
        <f>R55+14</f>
        <v>45440</v>
      </c>
      <c r="T56" s="65">
        <f>S55+16</f>
        <v>45449</v>
      </c>
      <c r="U56" s="65">
        <f>T55+15</f>
        <v>45457</v>
      </c>
      <c r="V56" s="65">
        <f>U55+13</f>
        <v>45463</v>
      </c>
    </row>
    <row r="57" spans="9:27" s="47" customFormat="1" ht="12.75" customHeight="1">
      <c r="I57" s="69"/>
      <c r="J57" s="42"/>
      <c r="K57" s="42"/>
      <c r="L57" s="62" t="s">
        <v>261</v>
      </c>
      <c r="M57" s="62" t="s">
        <v>262</v>
      </c>
      <c r="N57" s="62" t="s">
        <v>263</v>
      </c>
      <c r="O57" s="62" t="s">
        <v>264</v>
      </c>
      <c r="P57" s="65">
        <f>P56+7</f>
        <v>45434</v>
      </c>
      <c r="Q57" s="65">
        <f t="shared" si="3"/>
        <v>45437</v>
      </c>
      <c r="R57" s="65">
        <f t="shared" si="3"/>
        <v>45440</v>
      </c>
      <c r="S57" s="65">
        <f>R56+14</f>
        <v>45447</v>
      </c>
      <c r="T57" s="65">
        <f>S56+16</f>
        <v>45456</v>
      </c>
      <c r="U57" s="65">
        <f>T56+15</f>
        <v>45464</v>
      </c>
      <c r="V57" s="65">
        <f>U56+13</f>
        <v>45470</v>
      </c>
      <c r="W57" s="42"/>
      <c r="X57" s="42"/>
      <c r="Y57" s="42"/>
      <c r="Z57" s="42"/>
      <c r="AA57" s="42"/>
    </row>
    <row r="58" spans="1:26" s="47" customFormat="1" ht="12.75" customHeight="1">
      <c r="A58" s="26" t="s">
        <v>265</v>
      </c>
      <c r="B58" s="26"/>
      <c r="C58" s="26"/>
      <c r="D58" s="26"/>
      <c r="E58" s="26"/>
      <c r="F58" s="26"/>
      <c r="G58" s="26"/>
      <c r="H58" s="26"/>
      <c r="I58" s="42"/>
      <c r="J58" s="42"/>
      <c r="K58" s="42"/>
      <c r="L58" s="62" t="s">
        <v>266</v>
      </c>
      <c r="M58" s="62" t="s">
        <v>267</v>
      </c>
      <c r="N58" s="62" t="s">
        <v>268</v>
      </c>
      <c r="O58" s="62" t="s">
        <v>269</v>
      </c>
      <c r="P58" s="65">
        <f aca="true" t="shared" si="4" ref="P58:V58">P56+14</f>
        <v>45441</v>
      </c>
      <c r="Q58" s="65">
        <f t="shared" si="4"/>
        <v>45444</v>
      </c>
      <c r="R58" s="65">
        <f t="shared" si="4"/>
        <v>45447</v>
      </c>
      <c r="S58" s="65">
        <f t="shared" si="4"/>
        <v>45454</v>
      </c>
      <c r="T58" s="65">
        <f t="shared" si="4"/>
        <v>45463</v>
      </c>
      <c r="U58" s="65">
        <f t="shared" si="4"/>
        <v>45471</v>
      </c>
      <c r="V58" s="65">
        <f t="shared" si="4"/>
        <v>45477</v>
      </c>
      <c r="W58" s="42"/>
      <c r="X58" s="42"/>
      <c r="Y58" s="42"/>
      <c r="Z58" s="42"/>
    </row>
    <row r="59" spans="1:27" s="52" customFormat="1" ht="12.75" customHeight="1">
      <c r="A59" s="26"/>
      <c r="B59" s="26"/>
      <c r="C59" s="26"/>
      <c r="D59" s="26"/>
      <c r="E59" s="26"/>
      <c r="F59" s="26"/>
      <c r="G59" s="26"/>
      <c r="H59" s="26"/>
      <c r="I59" s="42"/>
      <c r="J59" s="42"/>
      <c r="K59" s="42"/>
      <c r="L59" s="4" t="s">
        <v>270</v>
      </c>
      <c r="M59" s="37"/>
      <c r="N59" s="37"/>
      <c r="O59" s="10"/>
      <c r="P59" s="56" t="s">
        <v>5</v>
      </c>
      <c r="Q59" s="56" t="s">
        <v>271</v>
      </c>
      <c r="R59" s="133" t="s">
        <v>272</v>
      </c>
      <c r="S59" s="133" t="s">
        <v>273</v>
      </c>
      <c r="T59" s="134"/>
      <c r="U59" s="134"/>
      <c r="V59" s="134"/>
      <c r="W59" s="42"/>
      <c r="X59" s="42"/>
      <c r="Y59" s="42"/>
      <c r="Z59" s="42"/>
      <c r="AA59" s="47"/>
    </row>
    <row r="60" spans="1:26" s="52" customFormat="1" ht="12.75" customHeight="1">
      <c r="A60" s="4" t="s">
        <v>274</v>
      </c>
      <c r="B60" s="9"/>
      <c r="C60" s="9"/>
      <c r="D60" s="10"/>
      <c r="E60" s="56" t="s">
        <v>5</v>
      </c>
      <c r="F60" s="56" t="s">
        <v>132</v>
      </c>
      <c r="G60" s="56" t="s">
        <v>275</v>
      </c>
      <c r="H60" s="58" t="s">
        <v>276</v>
      </c>
      <c r="I60" s="42"/>
      <c r="J60" s="42"/>
      <c r="K60" s="42"/>
      <c r="L60" s="11" t="s">
        <v>277</v>
      </c>
      <c r="M60" s="15"/>
      <c r="N60" s="15"/>
      <c r="O60" s="14"/>
      <c r="P60" s="58" t="s">
        <v>18</v>
      </c>
      <c r="Q60" s="59" t="s">
        <v>17</v>
      </c>
      <c r="R60" s="58" t="s">
        <v>17</v>
      </c>
      <c r="S60" s="58" t="s">
        <v>16</v>
      </c>
      <c r="T60" s="135"/>
      <c r="U60" s="135"/>
      <c r="V60" s="135"/>
      <c r="W60" s="42"/>
      <c r="X60" s="42"/>
      <c r="Y60" s="42"/>
      <c r="Z60" s="42"/>
    </row>
    <row r="61" spans="1:26" s="52" customFormat="1" ht="12.75" customHeight="1">
      <c r="A61" s="11" t="s">
        <v>278</v>
      </c>
      <c r="B61" s="15"/>
      <c r="C61" s="15"/>
      <c r="D61" s="14"/>
      <c r="E61" s="58" t="s">
        <v>17</v>
      </c>
      <c r="F61" s="59" t="s">
        <v>20</v>
      </c>
      <c r="G61" s="59" t="s">
        <v>21</v>
      </c>
      <c r="H61" s="58" t="s">
        <v>20</v>
      </c>
      <c r="I61" s="42"/>
      <c r="J61" s="42"/>
      <c r="K61" s="42"/>
      <c r="L61" s="77" t="s">
        <v>23</v>
      </c>
      <c r="M61" s="77" t="s">
        <v>24</v>
      </c>
      <c r="N61" s="77" t="s">
        <v>25</v>
      </c>
      <c r="O61" s="77" t="s">
        <v>26</v>
      </c>
      <c r="P61" s="62" t="s">
        <v>279</v>
      </c>
      <c r="Q61" s="62" t="s">
        <v>280</v>
      </c>
      <c r="R61" s="136" t="s">
        <v>281</v>
      </c>
      <c r="S61" s="136" t="s">
        <v>282</v>
      </c>
      <c r="T61" s="137"/>
      <c r="U61" s="137"/>
      <c r="V61" s="137"/>
      <c r="W61" s="42"/>
      <c r="X61" s="42"/>
      <c r="Y61" s="42"/>
      <c r="Z61" s="42"/>
    </row>
    <row r="62" spans="1:26" s="52" customFormat="1" ht="12.75" customHeight="1">
      <c r="A62" s="60" t="s">
        <v>23</v>
      </c>
      <c r="B62" s="60" t="s">
        <v>24</v>
      </c>
      <c r="C62" s="60" t="s">
        <v>25</v>
      </c>
      <c r="D62" s="60" t="s">
        <v>26</v>
      </c>
      <c r="E62" s="88" t="s">
        <v>283</v>
      </c>
      <c r="F62" s="88" t="s">
        <v>144</v>
      </c>
      <c r="G62" s="88" t="s">
        <v>284</v>
      </c>
      <c r="H62" s="88" t="s">
        <v>285</v>
      </c>
      <c r="I62" s="42"/>
      <c r="J62" s="42"/>
      <c r="K62" s="42"/>
      <c r="L62" s="62" t="s">
        <v>286</v>
      </c>
      <c r="M62" s="62" t="s">
        <v>42</v>
      </c>
      <c r="N62" s="62" t="s">
        <v>287</v>
      </c>
      <c r="O62" s="62" t="s">
        <v>44</v>
      </c>
      <c r="P62" s="65">
        <v>45415</v>
      </c>
      <c r="Q62" s="65">
        <f>P62+3</f>
        <v>45418</v>
      </c>
      <c r="R62" s="65">
        <f>Q62+14</f>
        <v>45432</v>
      </c>
      <c r="S62" s="65">
        <f>R62+1</f>
        <v>45433</v>
      </c>
      <c r="T62" s="103"/>
      <c r="U62" s="103"/>
      <c r="V62" s="103"/>
      <c r="Y62" s="43"/>
      <c r="Z62" s="43"/>
    </row>
    <row r="63" spans="1:26" s="52" customFormat="1" ht="12.75" customHeight="1">
      <c r="A63" s="84" t="s">
        <v>288</v>
      </c>
      <c r="B63" s="84" t="s">
        <v>289</v>
      </c>
      <c r="C63" s="84" t="s">
        <v>290</v>
      </c>
      <c r="D63" s="84" t="s">
        <v>291</v>
      </c>
      <c r="E63" s="85">
        <v>45418</v>
      </c>
      <c r="F63" s="85">
        <v>45420</v>
      </c>
      <c r="G63" s="85">
        <v>45423</v>
      </c>
      <c r="H63" s="85">
        <v>45426</v>
      </c>
      <c r="I63" s="117"/>
      <c r="J63" s="42"/>
      <c r="K63" s="42"/>
      <c r="L63" s="62" t="s">
        <v>81</v>
      </c>
      <c r="M63" s="62"/>
      <c r="N63" s="62"/>
      <c r="O63" s="62"/>
      <c r="P63" s="65">
        <f>P62+10</f>
        <v>45425</v>
      </c>
      <c r="Q63" s="65">
        <f>P62+13</f>
        <v>45428</v>
      </c>
      <c r="R63" s="65">
        <f>Q62+21</f>
        <v>45439</v>
      </c>
      <c r="S63" s="65">
        <f>R62+8</f>
        <v>45440</v>
      </c>
      <c r="T63" s="105"/>
      <c r="U63" s="105"/>
      <c r="V63" s="105"/>
      <c r="Y63" s="43"/>
      <c r="Z63" s="43"/>
    </row>
    <row r="64" spans="1:19" s="52" customFormat="1" ht="12.75" customHeight="1">
      <c r="A64" s="92" t="s">
        <v>292</v>
      </c>
      <c r="B64" s="92" t="s">
        <v>202</v>
      </c>
      <c r="C64" s="92" t="s">
        <v>293</v>
      </c>
      <c r="D64" s="92" t="s">
        <v>203</v>
      </c>
      <c r="E64" s="93">
        <v>45425</v>
      </c>
      <c r="F64" s="93">
        <v>45427</v>
      </c>
      <c r="G64" s="93">
        <v>45430</v>
      </c>
      <c r="H64" s="93">
        <v>45433</v>
      </c>
      <c r="I64" s="117"/>
      <c r="J64" s="42"/>
      <c r="K64" s="42"/>
      <c r="L64" s="62" t="s">
        <v>294</v>
      </c>
      <c r="M64" s="62" t="s">
        <v>295</v>
      </c>
      <c r="N64" s="62" t="s">
        <v>296</v>
      </c>
      <c r="O64" s="62" t="s">
        <v>297</v>
      </c>
      <c r="P64" s="65">
        <f>P62+14</f>
        <v>45429</v>
      </c>
      <c r="Q64" s="65">
        <f>Q62+14</f>
        <v>45432</v>
      </c>
      <c r="R64" s="65">
        <f>R62+14</f>
        <v>45446</v>
      </c>
      <c r="S64" s="65">
        <f>S62+14</f>
        <v>45447</v>
      </c>
    </row>
    <row r="65" spans="1:19" s="52" customFormat="1" ht="12.75" customHeight="1">
      <c r="A65" s="84" t="s">
        <v>288</v>
      </c>
      <c r="B65" s="84" t="s">
        <v>250</v>
      </c>
      <c r="C65" s="84" t="s">
        <v>290</v>
      </c>
      <c r="D65" s="84" t="s">
        <v>252</v>
      </c>
      <c r="E65" s="85">
        <v>45432</v>
      </c>
      <c r="F65" s="85">
        <v>45434</v>
      </c>
      <c r="G65" s="85">
        <v>45437</v>
      </c>
      <c r="H65" s="85">
        <v>45440</v>
      </c>
      <c r="I65" s="117"/>
      <c r="J65" s="42"/>
      <c r="K65" s="208"/>
      <c r="L65" s="62" t="s">
        <v>67</v>
      </c>
      <c r="M65" s="62"/>
      <c r="N65" s="62"/>
      <c r="O65" s="62"/>
      <c r="P65" s="65">
        <f>P64+7</f>
        <v>45436</v>
      </c>
      <c r="Q65" s="65">
        <f aca="true" t="shared" si="5" ref="Q65:S66">Q63+14</f>
        <v>45442</v>
      </c>
      <c r="R65" s="65">
        <f t="shared" si="5"/>
        <v>45453</v>
      </c>
      <c r="S65" s="65">
        <f t="shared" si="5"/>
        <v>45454</v>
      </c>
    </row>
    <row r="66" spans="1:19" s="52" customFormat="1" ht="12.75" customHeight="1">
      <c r="A66" s="92" t="s">
        <v>292</v>
      </c>
      <c r="B66" s="92" t="s">
        <v>208</v>
      </c>
      <c r="C66" s="92" t="s">
        <v>293</v>
      </c>
      <c r="D66" s="92" t="s">
        <v>209</v>
      </c>
      <c r="E66" s="93">
        <v>45439</v>
      </c>
      <c r="F66" s="93">
        <v>45441</v>
      </c>
      <c r="G66" s="93">
        <v>45444</v>
      </c>
      <c r="H66" s="93">
        <v>45447</v>
      </c>
      <c r="I66" s="117"/>
      <c r="J66" s="42"/>
      <c r="K66" s="208"/>
      <c r="L66" s="62" t="s">
        <v>67</v>
      </c>
      <c r="M66" s="62"/>
      <c r="N66" s="62"/>
      <c r="O66" s="62"/>
      <c r="P66" s="65">
        <f>P65+7</f>
        <v>45443</v>
      </c>
      <c r="Q66" s="65">
        <f t="shared" si="5"/>
        <v>45446</v>
      </c>
      <c r="R66" s="65">
        <f t="shared" si="5"/>
        <v>45460</v>
      </c>
      <c r="S66" s="65">
        <f t="shared" si="5"/>
        <v>45461</v>
      </c>
    </row>
    <row r="67" spans="1:19" s="52" customFormat="1" ht="12.75" customHeight="1">
      <c r="A67" s="84" t="s">
        <v>288</v>
      </c>
      <c r="B67" s="84" t="s">
        <v>298</v>
      </c>
      <c r="C67" s="84" t="s">
        <v>290</v>
      </c>
      <c r="D67" s="84" t="s">
        <v>299</v>
      </c>
      <c r="E67" s="85">
        <v>45446</v>
      </c>
      <c r="F67" s="85">
        <v>45448</v>
      </c>
      <c r="G67" s="85">
        <v>45451</v>
      </c>
      <c r="H67" s="85">
        <v>45454</v>
      </c>
      <c r="I67" s="42"/>
      <c r="J67" s="42"/>
      <c r="K67" s="208"/>
      <c r="L67" s="209"/>
      <c r="M67" s="209"/>
      <c r="N67" s="209"/>
      <c r="O67" s="209"/>
      <c r="P67" s="141"/>
      <c r="Q67" s="141"/>
      <c r="R67" s="141"/>
      <c r="S67" s="141"/>
    </row>
    <row r="68" spans="1:19" s="52" customFormat="1" ht="12.75" customHeight="1">
      <c r="A68" s="47"/>
      <c r="B68" s="47"/>
      <c r="C68" s="47"/>
      <c r="D68" s="47"/>
      <c r="E68" s="47"/>
      <c r="F68" s="47"/>
      <c r="G68" s="47"/>
      <c r="H68" s="47"/>
      <c r="I68" s="42"/>
      <c r="J68" s="42"/>
      <c r="K68" s="208"/>
      <c r="L68" s="209"/>
      <c r="M68" s="209"/>
      <c r="N68" s="209"/>
      <c r="O68" s="209"/>
      <c r="P68" s="141"/>
      <c r="Q68" s="141"/>
      <c r="R68" s="141"/>
      <c r="S68" s="141"/>
    </row>
    <row r="69" spans="1:24" s="52" customFormat="1" ht="12.75" customHeight="1">
      <c r="A69" s="26" t="s">
        <v>300</v>
      </c>
      <c r="B69" s="26"/>
      <c r="C69" s="26"/>
      <c r="D69" s="26"/>
      <c r="E69" s="26"/>
      <c r="F69" s="26"/>
      <c r="G69" s="26"/>
      <c r="H69" s="140"/>
      <c r="I69" s="42"/>
      <c r="J69" s="42"/>
      <c r="K69" s="208"/>
      <c r="L69" s="231" t="s">
        <v>301</v>
      </c>
      <c r="M69" s="231"/>
      <c r="N69" s="231"/>
      <c r="O69" s="231"/>
      <c r="P69" s="231"/>
      <c r="Q69" s="231"/>
      <c r="R69" s="231"/>
      <c r="S69" s="231"/>
      <c r="T69" s="231"/>
      <c r="U69" s="216"/>
      <c r="V69" s="30"/>
      <c r="W69" s="42"/>
      <c r="X69" s="42"/>
    </row>
    <row r="70" spans="1:27" s="42" customFormat="1" ht="12.75" customHeight="1">
      <c r="A70" s="26"/>
      <c r="B70" s="26"/>
      <c r="C70" s="26"/>
      <c r="D70" s="26"/>
      <c r="E70" s="26"/>
      <c r="F70" s="26"/>
      <c r="G70" s="26"/>
      <c r="H70" s="140"/>
      <c r="K70" s="208"/>
      <c r="L70" s="231"/>
      <c r="M70" s="231"/>
      <c r="N70" s="231"/>
      <c r="O70" s="231"/>
      <c r="P70" s="231"/>
      <c r="Q70" s="231"/>
      <c r="R70" s="231"/>
      <c r="S70" s="231"/>
      <c r="T70" s="231"/>
      <c r="U70" s="216"/>
      <c r="V70" s="30"/>
      <c r="Y70" s="52"/>
      <c r="Z70" s="52"/>
      <c r="AA70" s="52"/>
    </row>
    <row r="71" spans="1:27" s="52" customFormat="1" ht="12.75" customHeight="1">
      <c r="A71" s="4" t="s">
        <v>302</v>
      </c>
      <c r="B71" s="9"/>
      <c r="C71" s="9"/>
      <c r="D71" s="10"/>
      <c r="E71" s="56" t="s">
        <v>5</v>
      </c>
      <c r="F71" s="56" t="s">
        <v>303</v>
      </c>
      <c r="G71" s="58" t="s">
        <v>304</v>
      </c>
      <c r="H71" s="141"/>
      <c r="I71" s="210"/>
      <c r="J71" s="210"/>
      <c r="K71" s="208"/>
      <c r="L71" s="4" t="s">
        <v>305</v>
      </c>
      <c r="M71" s="37"/>
      <c r="N71" s="37"/>
      <c r="O71" s="10"/>
      <c r="P71" s="56" t="s">
        <v>5</v>
      </c>
      <c r="Q71" s="56" t="s">
        <v>306</v>
      </c>
      <c r="R71" s="57" t="s">
        <v>307</v>
      </c>
      <c r="S71" s="57" t="s">
        <v>308</v>
      </c>
      <c r="T71" s="58" t="s">
        <v>309</v>
      </c>
      <c r="U71" s="47"/>
      <c r="V71" s="47"/>
      <c r="W71" s="42"/>
      <c r="X71" s="42"/>
      <c r="AA71" s="42"/>
    </row>
    <row r="72" spans="1:24" s="52" customFormat="1" ht="12.75" customHeight="1">
      <c r="A72" s="11" t="s">
        <v>310</v>
      </c>
      <c r="B72" s="15"/>
      <c r="C72" s="15"/>
      <c r="D72" s="14"/>
      <c r="E72" s="58" t="s">
        <v>20</v>
      </c>
      <c r="F72" s="59" t="s">
        <v>21</v>
      </c>
      <c r="G72" s="58" t="s">
        <v>16</v>
      </c>
      <c r="H72" s="141"/>
      <c r="I72" s="210"/>
      <c r="J72" s="210"/>
      <c r="K72" s="208"/>
      <c r="L72" s="11" t="s">
        <v>311</v>
      </c>
      <c r="M72" s="15"/>
      <c r="N72" s="15"/>
      <c r="O72" s="14"/>
      <c r="P72" s="58" t="s">
        <v>113</v>
      </c>
      <c r="Q72" s="59" t="s">
        <v>22</v>
      </c>
      <c r="R72" s="58" t="s">
        <v>22</v>
      </c>
      <c r="S72" s="58" t="s">
        <v>113</v>
      </c>
      <c r="T72" s="58" t="s">
        <v>22</v>
      </c>
      <c r="U72" s="47"/>
      <c r="V72" s="47"/>
      <c r="W72" s="42"/>
      <c r="X72" s="42"/>
    </row>
    <row r="73" spans="1:24" s="52" customFormat="1" ht="12.75" customHeight="1">
      <c r="A73" s="60" t="s">
        <v>23</v>
      </c>
      <c r="B73" s="60" t="s">
        <v>24</v>
      </c>
      <c r="C73" s="60" t="s">
        <v>25</v>
      </c>
      <c r="D73" s="60" t="s">
        <v>26</v>
      </c>
      <c r="E73" s="88" t="s">
        <v>30</v>
      </c>
      <c r="F73" s="88" t="s">
        <v>312</v>
      </c>
      <c r="G73" s="88" t="s">
        <v>313</v>
      </c>
      <c r="H73" s="141"/>
      <c r="I73" s="131"/>
      <c r="J73" s="131"/>
      <c r="K73" s="208"/>
      <c r="L73" s="77" t="s">
        <v>23</v>
      </c>
      <c r="M73" s="77" t="s">
        <v>24</v>
      </c>
      <c r="N73" s="77" t="s">
        <v>25</v>
      </c>
      <c r="O73" s="77" t="s">
        <v>26</v>
      </c>
      <c r="P73" s="211" t="s">
        <v>314</v>
      </c>
      <c r="Q73" s="62" t="s">
        <v>315</v>
      </c>
      <c r="R73" s="62" t="s">
        <v>33</v>
      </c>
      <c r="S73" s="62" t="s">
        <v>316</v>
      </c>
      <c r="T73" s="62" t="s">
        <v>317</v>
      </c>
      <c r="U73" s="47"/>
      <c r="V73" s="47"/>
      <c r="W73" s="47"/>
      <c r="X73" s="47"/>
    </row>
    <row r="74" spans="1:26" s="52" customFormat="1" ht="13.5" customHeight="1">
      <c r="A74" s="85" t="s">
        <v>81</v>
      </c>
      <c r="B74" s="85"/>
      <c r="C74" s="85"/>
      <c r="D74" s="85"/>
      <c r="E74" s="85">
        <v>45414</v>
      </c>
      <c r="F74" s="85">
        <f>E74+4</f>
        <v>45418</v>
      </c>
      <c r="G74" s="85">
        <f>F74+4</f>
        <v>45422</v>
      </c>
      <c r="H74" s="141"/>
      <c r="I74" s="131"/>
      <c r="J74" s="131"/>
      <c r="K74" s="208"/>
      <c r="L74" s="62" t="s">
        <v>318</v>
      </c>
      <c r="M74" s="62" t="s">
        <v>319</v>
      </c>
      <c r="N74" s="62" t="s">
        <v>320</v>
      </c>
      <c r="O74" s="62" t="s">
        <v>321</v>
      </c>
      <c r="P74" s="65">
        <v>45414</v>
      </c>
      <c r="Q74" s="65">
        <f>P74+2</f>
        <v>45416</v>
      </c>
      <c r="R74" s="65">
        <f>Q74+7</f>
        <v>45423</v>
      </c>
      <c r="S74" s="65">
        <f>R74+12</f>
        <v>45435</v>
      </c>
      <c r="T74" s="65">
        <f>S74+2</f>
        <v>45437</v>
      </c>
      <c r="U74" s="47"/>
      <c r="V74" s="47"/>
      <c r="W74" s="47"/>
      <c r="X74" s="47"/>
      <c r="Y74" s="42"/>
      <c r="Z74" s="42"/>
    </row>
    <row r="75" spans="1:22" s="52" customFormat="1" ht="13.5" customHeight="1">
      <c r="A75" s="85" t="s">
        <v>322</v>
      </c>
      <c r="B75" s="85" t="s">
        <v>323</v>
      </c>
      <c r="C75" s="85" t="s">
        <v>324</v>
      </c>
      <c r="D75" s="85" t="s">
        <v>325</v>
      </c>
      <c r="E75" s="85">
        <f>E74+7</f>
        <v>45421</v>
      </c>
      <c r="F75" s="85">
        <f>E74+11</f>
        <v>45425</v>
      </c>
      <c r="G75" s="85">
        <f>F75+4</f>
        <v>45429</v>
      </c>
      <c r="H75" s="141"/>
      <c r="I75" s="104"/>
      <c r="J75" s="104"/>
      <c r="L75" s="65" t="s">
        <v>326</v>
      </c>
      <c r="M75" s="65" t="s">
        <v>327</v>
      </c>
      <c r="N75" s="65" t="s">
        <v>328</v>
      </c>
      <c r="O75" s="65" t="s">
        <v>329</v>
      </c>
      <c r="P75" s="65">
        <f>P74+7</f>
        <v>45421</v>
      </c>
      <c r="Q75" s="65">
        <f>P75+2</f>
        <v>45423</v>
      </c>
      <c r="R75" s="65">
        <f>Q75+7</f>
        <v>45430</v>
      </c>
      <c r="S75" s="65">
        <f>R75+12</f>
        <v>45442</v>
      </c>
      <c r="T75" s="65">
        <f>S75+2</f>
        <v>45444</v>
      </c>
      <c r="U75" s="47"/>
      <c r="V75" s="47"/>
    </row>
    <row r="76" spans="1:22" s="52" customFormat="1" ht="13.5" customHeight="1">
      <c r="A76" s="85" t="s">
        <v>330</v>
      </c>
      <c r="B76" s="85" t="s">
        <v>331</v>
      </c>
      <c r="C76" s="85" t="s">
        <v>332</v>
      </c>
      <c r="D76" s="85" t="s">
        <v>333</v>
      </c>
      <c r="E76" s="85">
        <f>E75+7</f>
        <v>45428</v>
      </c>
      <c r="F76" s="85">
        <f>E75+11</f>
        <v>45432</v>
      </c>
      <c r="G76" s="85">
        <f>F76+4</f>
        <v>45436</v>
      </c>
      <c r="H76" s="141"/>
      <c r="I76" s="212"/>
      <c r="J76" s="212"/>
      <c r="L76" s="62" t="s">
        <v>334</v>
      </c>
      <c r="M76" s="62" t="s">
        <v>335</v>
      </c>
      <c r="N76" s="62" t="s">
        <v>336</v>
      </c>
      <c r="O76" s="62" t="s">
        <v>337</v>
      </c>
      <c r="P76" s="65">
        <f>P75+14</f>
        <v>45435</v>
      </c>
      <c r="Q76" s="65">
        <f>Q75+14</f>
        <v>45437</v>
      </c>
      <c r="R76" s="65">
        <f>R74+21</f>
        <v>45444</v>
      </c>
      <c r="S76" s="65">
        <f>S74+14</f>
        <v>45449</v>
      </c>
      <c r="T76" s="65">
        <f>T74+14</f>
        <v>45451</v>
      </c>
      <c r="U76" s="47"/>
      <c r="V76" s="47"/>
    </row>
    <row r="77" spans="1:22" s="52" customFormat="1" ht="13.5" customHeight="1">
      <c r="A77" s="85" t="s">
        <v>338</v>
      </c>
      <c r="B77" s="85" t="s">
        <v>339</v>
      </c>
      <c r="C77" s="85" t="s">
        <v>340</v>
      </c>
      <c r="D77" s="77" t="s">
        <v>341</v>
      </c>
      <c r="E77" s="85">
        <f>E76+7</f>
        <v>45435</v>
      </c>
      <c r="F77" s="85">
        <f>E76+11</f>
        <v>45439</v>
      </c>
      <c r="G77" s="85">
        <f>F77+4</f>
        <v>45443</v>
      </c>
      <c r="H77" s="141"/>
      <c r="I77" s="42"/>
      <c r="L77" s="62" t="s">
        <v>81</v>
      </c>
      <c r="M77" s="62"/>
      <c r="N77" s="62"/>
      <c r="O77" s="62"/>
      <c r="P77" s="65">
        <f>P75+14</f>
        <v>45435</v>
      </c>
      <c r="Q77" s="65">
        <f>Q75+14</f>
        <v>45437</v>
      </c>
      <c r="R77" s="65">
        <f>R75+14</f>
        <v>45444</v>
      </c>
      <c r="S77" s="65">
        <f>S75+14</f>
        <v>45456</v>
      </c>
      <c r="T77" s="65">
        <f>T75+14</f>
        <v>45458</v>
      </c>
      <c r="U77" s="47"/>
      <c r="V77" s="47"/>
    </row>
    <row r="78" spans="1:22" s="52" customFormat="1" ht="13.5" customHeight="1">
      <c r="A78" s="85" t="s">
        <v>322</v>
      </c>
      <c r="B78" s="85" t="s">
        <v>342</v>
      </c>
      <c r="C78" s="85" t="s">
        <v>324</v>
      </c>
      <c r="D78" s="85" t="s">
        <v>343</v>
      </c>
      <c r="E78" s="85">
        <f>E77+7</f>
        <v>45442</v>
      </c>
      <c r="F78" s="85">
        <f>F77+7</f>
        <v>45446</v>
      </c>
      <c r="G78" s="85">
        <f>F78+4</f>
        <v>45450</v>
      </c>
      <c r="H78" s="141"/>
      <c r="I78" s="42"/>
      <c r="L78" s="62" t="s">
        <v>344</v>
      </c>
      <c r="M78" s="62" t="s">
        <v>345</v>
      </c>
      <c r="N78" s="62" t="s">
        <v>346</v>
      </c>
      <c r="O78" s="62" t="s">
        <v>347</v>
      </c>
      <c r="P78" s="65">
        <f>P77+7</f>
        <v>45442</v>
      </c>
      <c r="Q78" s="65">
        <f>Q77+7</f>
        <v>45444</v>
      </c>
      <c r="R78" s="65">
        <f>R77+7</f>
        <v>45451</v>
      </c>
      <c r="S78" s="65">
        <f>S77+7</f>
        <v>45463</v>
      </c>
      <c r="T78" s="65">
        <f>T77+7</f>
        <v>45465</v>
      </c>
      <c r="U78" s="47"/>
      <c r="V78" s="47"/>
    </row>
    <row r="79" spans="1:255" ht="13.5" customHeight="1">
      <c r="A79" s="142"/>
      <c r="B79" s="80"/>
      <c r="C79" s="80"/>
      <c r="D79" s="143"/>
      <c r="E79" s="144"/>
      <c r="F79" s="144"/>
      <c r="G79" s="144"/>
      <c r="H79" s="144"/>
      <c r="I79" s="144"/>
      <c r="J79" s="144"/>
      <c r="K79" s="137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2"/>
      <c r="HQ79" s="52"/>
      <c r="HR79" s="52"/>
      <c r="HS79" s="52"/>
      <c r="HT79" s="52"/>
      <c r="HU79" s="52"/>
      <c r="HV79" s="52"/>
      <c r="HW79" s="52"/>
      <c r="HX79" s="52"/>
      <c r="HY79" s="52"/>
      <c r="HZ79" s="52"/>
      <c r="IA79" s="52"/>
      <c r="IB79" s="52"/>
      <c r="IC79" s="52"/>
      <c r="ID79" s="52"/>
      <c r="IE79" s="52"/>
      <c r="IF79" s="52"/>
      <c r="IG79" s="52"/>
      <c r="IH79" s="52"/>
      <c r="II79" s="52"/>
      <c r="IJ79" s="52"/>
      <c r="IK79" s="52"/>
      <c r="IL79" s="52"/>
      <c r="IM79" s="52"/>
      <c r="IN79" s="52"/>
      <c r="IO79" s="52"/>
      <c r="IP79" s="52"/>
      <c r="IQ79" s="52"/>
      <c r="IR79" s="52"/>
      <c r="IS79" s="52"/>
      <c r="IT79" s="52"/>
      <c r="IU79" s="52"/>
    </row>
    <row r="80" spans="1:24" ht="13.5" customHeight="1">
      <c r="A80" s="42"/>
      <c r="B80" s="42"/>
      <c r="C80" s="42"/>
      <c r="D80" s="42"/>
      <c r="E80" s="42"/>
      <c r="F80" s="42"/>
      <c r="G80" s="42"/>
      <c r="H80" s="42"/>
      <c r="I80" s="42"/>
      <c r="J80" s="137"/>
      <c r="K80" s="137"/>
      <c r="L80" s="30" t="s">
        <v>348</v>
      </c>
      <c r="M80" s="30"/>
      <c r="N80" s="30"/>
      <c r="O80" s="30"/>
      <c r="P80" s="30"/>
      <c r="Q80" s="30"/>
      <c r="R80" s="30"/>
      <c r="S80" s="30"/>
      <c r="T80" s="30"/>
      <c r="U80" s="30"/>
      <c r="V80" s="47"/>
      <c r="W80" s="44"/>
      <c r="X80" s="44"/>
    </row>
    <row r="81" spans="1:24" ht="13.5" customHeight="1">
      <c r="A81" s="42"/>
      <c r="B81" s="42"/>
      <c r="C81" s="42"/>
      <c r="D81" s="42"/>
      <c r="E81" s="42"/>
      <c r="F81" s="42"/>
      <c r="G81" s="42"/>
      <c r="H81" s="42"/>
      <c r="I81" s="42"/>
      <c r="J81" s="103"/>
      <c r="K81" s="103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48"/>
      <c r="W81" s="44"/>
      <c r="X81" s="44"/>
    </row>
    <row r="82" spans="1:24" ht="13.5" customHeight="1">
      <c r="A82" s="222" t="s">
        <v>349</v>
      </c>
      <c r="B82" s="223"/>
      <c r="C82" s="223"/>
      <c r="D82" s="223"/>
      <c r="E82" s="223"/>
      <c r="F82" s="223"/>
      <c r="G82" s="223"/>
      <c r="H82" s="224"/>
      <c r="I82" s="42"/>
      <c r="J82" s="105"/>
      <c r="K82" s="105"/>
      <c r="L82" s="2" t="s">
        <v>350</v>
      </c>
      <c r="M82" s="2"/>
      <c r="N82" s="2"/>
      <c r="O82" s="12"/>
      <c r="P82" s="70" t="s">
        <v>5</v>
      </c>
      <c r="Q82" s="70" t="s">
        <v>9</v>
      </c>
      <c r="R82" s="70" t="s">
        <v>135</v>
      </c>
      <c r="S82" s="71" t="s">
        <v>351</v>
      </c>
      <c r="T82" s="71" t="s">
        <v>352</v>
      </c>
      <c r="U82" s="70" t="s">
        <v>353</v>
      </c>
      <c r="V82" s="123"/>
      <c r="W82" s="44"/>
      <c r="X82" s="44"/>
    </row>
    <row r="83" spans="1:24" ht="12.75" customHeight="1">
      <c r="A83" s="225"/>
      <c r="B83" s="226"/>
      <c r="C83" s="226"/>
      <c r="D83" s="226"/>
      <c r="E83" s="226"/>
      <c r="F83" s="226"/>
      <c r="G83" s="226"/>
      <c r="H83" s="227"/>
      <c r="I83" s="42"/>
      <c r="L83" s="15" t="s">
        <v>354</v>
      </c>
      <c r="M83" s="15"/>
      <c r="N83" s="15"/>
      <c r="O83" s="14"/>
      <c r="P83" s="72" t="s">
        <v>22</v>
      </c>
      <c r="Q83" s="72" t="s">
        <v>113</v>
      </c>
      <c r="R83" s="217" t="s">
        <v>22</v>
      </c>
      <c r="S83" s="72" t="s">
        <v>113</v>
      </c>
      <c r="T83" s="73" t="s">
        <v>21</v>
      </c>
      <c r="U83" s="72" t="s">
        <v>113</v>
      </c>
      <c r="V83" s="123"/>
      <c r="W83" s="45"/>
      <c r="X83" s="45"/>
    </row>
    <row r="84" spans="1:24" ht="13.5" customHeight="1">
      <c r="A84" s="228"/>
      <c r="B84" s="229"/>
      <c r="C84" s="229"/>
      <c r="D84" s="229"/>
      <c r="E84" s="229"/>
      <c r="F84" s="229"/>
      <c r="G84" s="229"/>
      <c r="H84" s="230"/>
      <c r="I84" s="42"/>
      <c r="L84" s="213" t="s">
        <v>23</v>
      </c>
      <c r="M84" s="213" t="s">
        <v>24</v>
      </c>
      <c r="N84" s="213" t="s">
        <v>25</v>
      </c>
      <c r="O84" s="213" t="s">
        <v>26</v>
      </c>
      <c r="P84" s="75" t="s">
        <v>30</v>
      </c>
      <c r="Q84" s="75" t="s">
        <v>72</v>
      </c>
      <c r="R84" s="75" t="s">
        <v>355</v>
      </c>
      <c r="S84" s="75" t="s">
        <v>158</v>
      </c>
      <c r="T84" s="76" t="s">
        <v>158</v>
      </c>
      <c r="U84" s="75" t="s">
        <v>158</v>
      </c>
      <c r="V84" s="125"/>
      <c r="W84" s="46"/>
      <c r="X84" s="46"/>
    </row>
    <row r="85" spans="1:24" ht="12.75" customHeight="1">
      <c r="A85" s="145" t="s">
        <v>356</v>
      </c>
      <c r="B85" s="146" t="s">
        <v>357</v>
      </c>
      <c r="C85" s="146" t="s">
        <v>358</v>
      </c>
      <c r="D85" s="28" t="s">
        <v>359</v>
      </c>
      <c r="E85" s="24"/>
      <c r="F85" s="20"/>
      <c r="G85" s="28" t="s">
        <v>360</v>
      </c>
      <c r="H85" s="39"/>
      <c r="I85" s="52"/>
      <c r="L85" s="77" t="s">
        <v>81</v>
      </c>
      <c r="M85" s="77"/>
      <c r="N85" s="77"/>
      <c r="O85" s="77"/>
      <c r="P85" s="65">
        <v>45418</v>
      </c>
      <c r="Q85" s="65">
        <f>P85+2</f>
        <v>45420</v>
      </c>
      <c r="R85" s="65">
        <f>P85+4</f>
        <v>45422</v>
      </c>
      <c r="S85" s="65">
        <f>P85+17</f>
        <v>45435</v>
      </c>
      <c r="T85" s="65">
        <f>P85+21</f>
        <v>45439</v>
      </c>
      <c r="U85" s="65">
        <f>P85+24</f>
        <v>45442</v>
      </c>
      <c r="V85" s="218"/>
      <c r="W85" s="219"/>
      <c r="X85" s="47"/>
    </row>
    <row r="86" spans="1:24" ht="13.5" customHeight="1">
      <c r="A86" s="148" t="s">
        <v>361</v>
      </c>
      <c r="B86" s="146" t="s">
        <v>362</v>
      </c>
      <c r="C86" s="147">
        <v>27886623</v>
      </c>
      <c r="D86" s="149" t="s">
        <v>363</v>
      </c>
      <c r="E86" s="150"/>
      <c r="F86" s="151"/>
      <c r="G86" s="152" t="s">
        <v>364</v>
      </c>
      <c r="H86" s="153"/>
      <c r="I86" s="52"/>
      <c r="L86" s="77" t="s">
        <v>365</v>
      </c>
      <c r="M86" s="77" t="s">
        <v>366</v>
      </c>
      <c r="N86" s="77" t="s">
        <v>367</v>
      </c>
      <c r="O86" s="77" t="s">
        <v>368</v>
      </c>
      <c r="P86" s="65">
        <f aca="true" t="shared" si="6" ref="P86:U86">P85+7</f>
        <v>45425</v>
      </c>
      <c r="Q86" s="65">
        <f>P86+2</f>
        <v>45427</v>
      </c>
      <c r="R86" s="65">
        <f t="shared" si="6"/>
        <v>45429</v>
      </c>
      <c r="S86" s="65">
        <f t="shared" si="6"/>
        <v>45442</v>
      </c>
      <c r="T86" s="65">
        <f t="shared" si="6"/>
        <v>45446</v>
      </c>
      <c r="U86" s="65">
        <f t="shared" si="6"/>
        <v>45449</v>
      </c>
      <c r="V86" s="105"/>
      <c r="W86" s="48"/>
      <c r="X86" s="48"/>
    </row>
    <row r="87" spans="1:24" ht="13.5" customHeight="1">
      <c r="A87" s="148" t="s">
        <v>369</v>
      </c>
      <c r="B87" s="146" t="s">
        <v>370</v>
      </c>
      <c r="C87" s="147">
        <v>27886641</v>
      </c>
      <c r="D87" s="154" t="s">
        <v>371</v>
      </c>
      <c r="E87" s="155"/>
      <c r="F87" s="151"/>
      <c r="G87" s="156" t="s">
        <v>372</v>
      </c>
      <c r="H87" s="153"/>
      <c r="I87" s="52"/>
      <c r="L87" s="77" t="s">
        <v>373</v>
      </c>
      <c r="M87" s="77" t="s">
        <v>374</v>
      </c>
      <c r="N87" s="77" t="s">
        <v>375</v>
      </c>
      <c r="O87" s="77" t="s">
        <v>376</v>
      </c>
      <c r="P87" s="65">
        <f aca="true" t="shared" si="7" ref="P87:U87">P86+7</f>
        <v>45432</v>
      </c>
      <c r="Q87" s="65">
        <f>P87+2</f>
        <v>45434</v>
      </c>
      <c r="R87" s="65">
        <f t="shared" si="7"/>
        <v>45436</v>
      </c>
      <c r="S87" s="65">
        <f t="shared" si="7"/>
        <v>45449</v>
      </c>
      <c r="T87" s="65">
        <f t="shared" si="7"/>
        <v>45453</v>
      </c>
      <c r="U87" s="65">
        <f t="shared" si="7"/>
        <v>45456</v>
      </c>
      <c r="V87" s="105"/>
      <c r="W87" s="49"/>
      <c r="X87" s="49"/>
    </row>
    <row r="88" spans="1:24" ht="13.5" customHeight="1">
      <c r="A88" s="157" t="s">
        <v>377</v>
      </c>
      <c r="B88" s="158" t="s">
        <v>370</v>
      </c>
      <c r="C88" s="159">
        <v>27886641</v>
      </c>
      <c r="D88" s="149" t="s">
        <v>371</v>
      </c>
      <c r="E88" s="160"/>
      <c r="F88" s="161"/>
      <c r="G88" s="162"/>
      <c r="H88" s="153"/>
      <c r="I88" s="52"/>
      <c r="L88" s="77" t="s">
        <v>378</v>
      </c>
      <c r="M88" s="77" t="s">
        <v>379</v>
      </c>
      <c r="N88" s="77" t="s">
        <v>380</v>
      </c>
      <c r="O88" s="77" t="s">
        <v>381</v>
      </c>
      <c r="P88" s="65">
        <f aca="true" t="shared" si="8" ref="P88:U88">P87+7</f>
        <v>45439</v>
      </c>
      <c r="Q88" s="65">
        <f>P88+2</f>
        <v>45441</v>
      </c>
      <c r="R88" s="65">
        <f t="shared" si="8"/>
        <v>45443</v>
      </c>
      <c r="S88" s="65">
        <f t="shared" si="8"/>
        <v>45456</v>
      </c>
      <c r="T88" s="65">
        <f t="shared" si="8"/>
        <v>45460</v>
      </c>
      <c r="U88" s="65">
        <f t="shared" si="8"/>
        <v>45463</v>
      </c>
      <c r="V88" s="105"/>
      <c r="W88" s="50"/>
      <c r="X88" s="50"/>
    </row>
    <row r="89" spans="1:24" ht="13.5" customHeight="1">
      <c r="A89" s="163" t="s">
        <v>382</v>
      </c>
      <c r="B89" s="164" t="s">
        <v>383</v>
      </c>
      <c r="C89" s="165">
        <v>27886638</v>
      </c>
      <c r="D89" s="166" t="s">
        <v>384</v>
      </c>
      <c r="E89" s="167"/>
      <c r="F89" s="168"/>
      <c r="G89" s="169"/>
      <c r="H89" s="170"/>
      <c r="I89" s="52"/>
      <c r="L89" s="77" t="s">
        <v>385</v>
      </c>
      <c r="M89" s="77" t="s">
        <v>386</v>
      </c>
      <c r="N89" s="77" t="s">
        <v>387</v>
      </c>
      <c r="O89" s="77" t="s">
        <v>388</v>
      </c>
      <c r="P89" s="65">
        <f aca="true" t="shared" si="9" ref="P89:U89">P88+7</f>
        <v>45446</v>
      </c>
      <c r="Q89" s="65">
        <f>P89+2</f>
        <v>45448</v>
      </c>
      <c r="R89" s="65">
        <f t="shared" si="9"/>
        <v>45450</v>
      </c>
      <c r="S89" s="65">
        <f t="shared" si="9"/>
        <v>45463</v>
      </c>
      <c r="T89" s="65">
        <f t="shared" si="9"/>
        <v>45467</v>
      </c>
      <c r="U89" s="65">
        <f t="shared" si="9"/>
        <v>45470</v>
      </c>
      <c r="V89" s="105"/>
      <c r="W89" s="50"/>
      <c r="X89" s="50"/>
    </row>
    <row r="90" spans="1:24" ht="13.5" customHeight="1">
      <c r="A90" s="171" t="s">
        <v>389</v>
      </c>
      <c r="B90" s="158" t="s">
        <v>390</v>
      </c>
      <c r="C90" s="159">
        <v>27886052</v>
      </c>
      <c r="D90" s="149" t="s">
        <v>391</v>
      </c>
      <c r="E90" s="151"/>
      <c r="F90" s="172"/>
      <c r="G90" s="173" t="s">
        <v>392</v>
      </c>
      <c r="H90" s="153"/>
      <c r="I90" s="52"/>
      <c r="L90" s="35"/>
      <c r="M90" s="35"/>
      <c r="N90" s="35"/>
      <c r="O90" s="35"/>
      <c r="P90" s="81"/>
      <c r="Q90" s="81"/>
      <c r="R90" s="81"/>
      <c r="S90" s="81"/>
      <c r="T90" s="81"/>
      <c r="U90" s="81"/>
      <c r="V90" s="81"/>
      <c r="W90" s="81"/>
      <c r="X90" s="81"/>
    </row>
    <row r="91" spans="1:24" ht="12.75" customHeight="1">
      <c r="A91" s="174" t="s">
        <v>393</v>
      </c>
      <c r="B91" s="158" t="s">
        <v>394</v>
      </c>
      <c r="C91" s="159">
        <v>27886637</v>
      </c>
      <c r="D91" s="175" t="s">
        <v>395</v>
      </c>
      <c r="E91" s="176"/>
      <c r="F91" s="161"/>
      <c r="G91" s="177" t="s">
        <v>396</v>
      </c>
      <c r="H91" s="178"/>
      <c r="I91" s="52"/>
      <c r="L91" s="30" t="s">
        <v>397</v>
      </c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ht="14.25" customHeight="1">
      <c r="A92" s="174" t="s">
        <v>393</v>
      </c>
      <c r="B92" s="158" t="s">
        <v>398</v>
      </c>
      <c r="C92" s="159">
        <v>27886641</v>
      </c>
      <c r="D92" s="149" t="s">
        <v>399</v>
      </c>
      <c r="E92" s="176"/>
      <c r="F92" s="161"/>
      <c r="G92" s="179" t="s">
        <v>400</v>
      </c>
      <c r="H92" s="178"/>
      <c r="I92" s="52"/>
      <c r="J92" s="214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ht="12.75" customHeight="1">
      <c r="A93" s="174" t="s">
        <v>393</v>
      </c>
      <c r="B93" s="158" t="s">
        <v>401</v>
      </c>
      <c r="C93" s="159">
        <v>27886052</v>
      </c>
      <c r="D93" s="149" t="s">
        <v>402</v>
      </c>
      <c r="E93" s="176"/>
      <c r="F93" s="161"/>
      <c r="G93" s="179" t="s">
        <v>403</v>
      </c>
      <c r="H93" s="180"/>
      <c r="J93" s="214"/>
      <c r="L93" s="3" t="s">
        <v>404</v>
      </c>
      <c r="M93" s="3"/>
      <c r="N93" s="3"/>
      <c r="O93" s="1"/>
      <c r="P93" s="110" t="s">
        <v>5</v>
      </c>
      <c r="Q93" s="110" t="s">
        <v>275</v>
      </c>
      <c r="R93" s="110" t="s">
        <v>306</v>
      </c>
      <c r="S93" s="110" t="s">
        <v>9</v>
      </c>
      <c r="T93" s="56" t="s">
        <v>405</v>
      </c>
      <c r="U93" s="56" t="s">
        <v>406</v>
      </c>
      <c r="V93" s="56" t="s">
        <v>407</v>
      </c>
      <c r="W93" s="58" t="s">
        <v>408</v>
      </c>
      <c r="X93" s="56" t="s">
        <v>409</v>
      </c>
    </row>
    <row r="94" spans="1:24" ht="13.5" customHeight="1">
      <c r="A94" s="181" t="s">
        <v>410</v>
      </c>
      <c r="B94" s="158" t="s">
        <v>411</v>
      </c>
      <c r="C94" s="159">
        <v>27886637</v>
      </c>
      <c r="D94" s="149" t="s">
        <v>412</v>
      </c>
      <c r="E94" s="176"/>
      <c r="F94" s="161"/>
      <c r="G94" s="182"/>
      <c r="H94" s="178"/>
      <c r="L94" s="15" t="s">
        <v>413</v>
      </c>
      <c r="M94" s="15"/>
      <c r="N94" s="15"/>
      <c r="O94" s="14"/>
      <c r="P94" s="112" t="s">
        <v>21</v>
      </c>
      <c r="Q94" s="112" t="s">
        <v>22</v>
      </c>
      <c r="R94" s="112" t="s">
        <v>21</v>
      </c>
      <c r="S94" s="112" t="s">
        <v>21</v>
      </c>
      <c r="T94" s="58" t="s">
        <v>17</v>
      </c>
      <c r="U94" s="58" t="s">
        <v>113</v>
      </c>
      <c r="V94" s="58" t="s">
        <v>18</v>
      </c>
      <c r="W94" s="58" t="s">
        <v>21</v>
      </c>
      <c r="X94" s="58" t="s">
        <v>20</v>
      </c>
    </row>
    <row r="95" spans="1:24" ht="11.25" customHeight="1">
      <c r="A95" s="181" t="s">
        <v>410</v>
      </c>
      <c r="B95" s="158" t="s">
        <v>398</v>
      </c>
      <c r="C95" s="159">
        <v>27886641</v>
      </c>
      <c r="D95" s="149" t="s">
        <v>399</v>
      </c>
      <c r="E95" s="183"/>
      <c r="F95" s="161"/>
      <c r="G95" s="182"/>
      <c r="H95" s="178"/>
      <c r="L95" s="106" t="s">
        <v>23</v>
      </c>
      <c r="M95" s="106" t="s">
        <v>24</v>
      </c>
      <c r="N95" s="106" t="s">
        <v>25</v>
      </c>
      <c r="O95" s="106" t="s">
        <v>26</v>
      </c>
      <c r="P95" s="62" t="s">
        <v>27</v>
      </c>
      <c r="Q95" s="61" t="s">
        <v>284</v>
      </c>
      <c r="R95" s="220" t="s">
        <v>414</v>
      </c>
      <c r="S95" s="61" t="s">
        <v>31</v>
      </c>
      <c r="T95" s="61" t="s">
        <v>415</v>
      </c>
      <c r="U95" s="221" t="s">
        <v>416</v>
      </c>
      <c r="V95" s="221" t="s">
        <v>417</v>
      </c>
      <c r="W95" s="221" t="s">
        <v>418</v>
      </c>
      <c r="X95" s="221" t="s">
        <v>419</v>
      </c>
    </row>
    <row r="96" spans="1:24" ht="11.25" customHeight="1">
      <c r="A96" s="184" t="s">
        <v>420</v>
      </c>
      <c r="B96" s="185" t="s">
        <v>421</v>
      </c>
      <c r="C96" s="186">
        <v>27886630</v>
      </c>
      <c r="D96" s="187" t="s">
        <v>422</v>
      </c>
      <c r="E96" s="183"/>
      <c r="F96" s="188"/>
      <c r="G96" s="189" t="s">
        <v>423</v>
      </c>
      <c r="H96" s="190"/>
      <c r="L96" s="63" t="s">
        <v>67</v>
      </c>
      <c r="M96" s="63"/>
      <c r="N96" s="63"/>
      <c r="O96" s="63"/>
      <c r="P96" s="63">
        <v>45413</v>
      </c>
      <c r="Q96" s="63">
        <f>P96+2</f>
        <v>45415</v>
      </c>
      <c r="R96" s="63">
        <f>Q96+1</f>
        <v>45416</v>
      </c>
      <c r="S96" s="63">
        <f>R96+1</f>
        <v>45417</v>
      </c>
      <c r="T96" s="63">
        <f>S96+14</f>
        <v>45431</v>
      </c>
      <c r="U96" s="63">
        <f>T96+3</f>
        <v>45434</v>
      </c>
      <c r="V96" s="63">
        <f>U96+2</f>
        <v>45436</v>
      </c>
      <c r="W96" s="63">
        <f>V96+5</f>
        <v>45441</v>
      </c>
      <c r="X96" s="63">
        <f>W96+1</f>
        <v>45442</v>
      </c>
    </row>
    <row r="97" spans="1:24" ht="12" customHeight="1">
      <c r="A97" s="184" t="s">
        <v>424</v>
      </c>
      <c r="B97" s="191" t="s">
        <v>425</v>
      </c>
      <c r="C97" s="192">
        <v>27886624</v>
      </c>
      <c r="D97" s="149" t="s">
        <v>426</v>
      </c>
      <c r="E97" s="150"/>
      <c r="F97" s="172"/>
      <c r="G97" s="193" t="s">
        <v>427</v>
      </c>
      <c r="H97" s="194"/>
      <c r="L97" s="63" t="s">
        <v>67</v>
      </c>
      <c r="M97" s="63"/>
      <c r="N97" s="63"/>
      <c r="O97" s="63"/>
      <c r="P97" s="63">
        <f aca="true" t="shared" si="10" ref="P97:X97">P96+7</f>
        <v>45420</v>
      </c>
      <c r="Q97" s="63">
        <f t="shared" si="10"/>
        <v>45422</v>
      </c>
      <c r="R97" s="63">
        <f t="shared" si="10"/>
        <v>45423</v>
      </c>
      <c r="S97" s="63">
        <f t="shared" si="10"/>
        <v>45424</v>
      </c>
      <c r="T97" s="63">
        <f t="shared" si="10"/>
        <v>45438</v>
      </c>
      <c r="U97" s="63">
        <f t="shared" si="10"/>
        <v>45441</v>
      </c>
      <c r="V97" s="63">
        <f t="shared" si="10"/>
        <v>45443</v>
      </c>
      <c r="W97" s="63">
        <f t="shared" si="10"/>
        <v>45448</v>
      </c>
      <c r="X97" s="63">
        <f t="shared" si="10"/>
        <v>45449</v>
      </c>
    </row>
    <row r="98" spans="1:24" ht="12" customHeight="1">
      <c r="A98" s="184" t="s">
        <v>424</v>
      </c>
      <c r="B98" s="195" t="s">
        <v>428</v>
      </c>
      <c r="C98" s="196">
        <v>27886624</v>
      </c>
      <c r="D98" s="197" t="s">
        <v>429</v>
      </c>
      <c r="E98" s="150"/>
      <c r="F98" s="172"/>
      <c r="G98" s="156" t="s">
        <v>430</v>
      </c>
      <c r="H98" s="198"/>
      <c r="L98" s="63" t="s">
        <v>67</v>
      </c>
      <c r="M98" s="63"/>
      <c r="N98" s="63"/>
      <c r="O98" s="63"/>
      <c r="P98" s="63">
        <f aca="true" t="shared" si="11" ref="P98:X98">P97+7</f>
        <v>45427</v>
      </c>
      <c r="Q98" s="63">
        <f t="shared" si="11"/>
        <v>45429</v>
      </c>
      <c r="R98" s="63">
        <f t="shared" si="11"/>
        <v>45430</v>
      </c>
      <c r="S98" s="63">
        <f t="shared" si="11"/>
        <v>45431</v>
      </c>
      <c r="T98" s="63">
        <f t="shared" si="11"/>
        <v>45445</v>
      </c>
      <c r="U98" s="63">
        <f t="shared" si="11"/>
        <v>45448</v>
      </c>
      <c r="V98" s="63">
        <f t="shared" si="11"/>
        <v>45450</v>
      </c>
      <c r="W98" s="63">
        <f t="shared" si="11"/>
        <v>45455</v>
      </c>
      <c r="X98" s="63">
        <f t="shared" si="11"/>
        <v>45456</v>
      </c>
    </row>
    <row r="99" spans="1:24" ht="14.25">
      <c r="A99" s="184" t="s">
        <v>424</v>
      </c>
      <c r="B99" s="195" t="s">
        <v>431</v>
      </c>
      <c r="C99" s="186">
        <v>27886630</v>
      </c>
      <c r="D99" s="197" t="s">
        <v>432</v>
      </c>
      <c r="E99" s="150"/>
      <c r="F99" s="172"/>
      <c r="G99" s="156" t="s">
        <v>433</v>
      </c>
      <c r="H99" s="198"/>
      <c r="L99" s="63" t="s">
        <v>67</v>
      </c>
      <c r="M99" s="63"/>
      <c r="N99" s="63"/>
      <c r="O99" s="215"/>
      <c r="P99" s="63">
        <f aca="true" t="shared" si="12" ref="P99:X99">P98+7</f>
        <v>45434</v>
      </c>
      <c r="Q99" s="63">
        <f t="shared" si="12"/>
        <v>45436</v>
      </c>
      <c r="R99" s="63">
        <f t="shared" si="12"/>
        <v>45437</v>
      </c>
      <c r="S99" s="63">
        <f t="shared" si="12"/>
        <v>45438</v>
      </c>
      <c r="T99" s="63">
        <f t="shared" si="12"/>
        <v>45452</v>
      </c>
      <c r="U99" s="63">
        <f t="shared" si="12"/>
        <v>45455</v>
      </c>
      <c r="V99" s="63">
        <f t="shared" si="12"/>
        <v>45457</v>
      </c>
      <c r="W99" s="63">
        <f t="shared" si="12"/>
        <v>45462</v>
      </c>
      <c r="X99" s="63">
        <f t="shared" si="12"/>
        <v>45463</v>
      </c>
    </row>
    <row r="100" spans="1:24" ht="14.25">
      <c r="A100" s="181" t="s">
        <v>434</v>
      </c>
      <c r="B100" s="195" t="s">
        <v>383</v>
      </c>
      <c r="C100" s="196">
        <v>27886638</v>
      </c>
      <c r="D100" s="149" t="s">
        <v>384</v>
      </c>
      <c r="E100" s="150"/>
      <c r="F100" s="172"/>
      <c r="G100" s="199"/>
      <c r="H100" s="198"/>
      <c r="L100" s="63" t="s">
        <v>67</v>
      </c>
      <c r="M100" s="63"/>
      <c r="N100" s="63"/>
      <c r="O100" s="63"/>
      <c r="P100" s="63">
        <f aca="true" t="shared" si="13" ref="P100:X100">P99+7</f>
        <v>45441</v>
      </c>
      <c r="Q100" s="63">
        <f t="shared" si="13"/>
        <v>45443</v>
      </c>
      <c r="R100" s="63">
        <f t="shared" si="13"/>
        <v>45444</v>
      </c>
      <c r="S100" s="63">
        <f t="shared" si="13"/>
        <v>45445</v>
      </c>
      <c r="T100" s="63">
        <f t="shared" si="13"/>
        <v>45459</v>
      </c>
      <c r="U100" s="63">
        <f t="shared" si="13"/>
        <v>45462</v>
      </c>
      <c r="V100" s="63">
        <f t="shared" si="13"/>
        <v>45464</v>
      </c>
      <c r="W100" s="63">
        <f t="shared" si="13"/>
        <v>45469</v>
      </c>
      <c r="X100" s="63">
        <f t="shared" si="13"/>
        <v>45470</v>
      </c>
    </row>
    <row r="101" spans="1:8" ht="14.25">
      <c r="A101" s="181" t="s">
        <v>435</v>
      </c>
      <c r="B101" s="195" t="s">
        <v>436</v>
      </c>
      <c r="C101" s="196">
        <v>27886620</v>
      </c>
      <c r="D101" s="200" t="s">
        <v>437</v>
      </c>
      <c r="E101" s="201"/>
      <c r="F101" s="202"/>
      <c r="G101" s="31"/>
      <c r="H101" s="27"/>
    </row>
    <row r="102" spans="1:8" ht="14.25">
      <c r="A102" s="181" t="s">
        <v>438</v>
      </c>
      <c r="B102" s="203" t="s">
        <v>439</v>
      </c>
      <c r="C102" s="204">
        <v>27886620</v>
      </c>
      <c r="D102" s="205" t="s">
        <v>440</v>
      </c>
      <c r="E102" s="206"/>
      <c r="F102" s="207"/>
      <c r="G102" s="23"/>
      <c r="H102" s="19"/>
    </row>
    <row r="103" spans="1:8" ht="14.25">
      <c r="A103" s="157" t="s">
        <v>441</v>
      </c>
      <c r="B103" s="157" t="s">
        <v>442</v>
      </c>
      <c r="C103" s="157">
        <v>27886636</v>
      </c>
      <c r="D103" s="200" t="s">
        <v>443</v>
      </c>
      <c r="E103" s="205"/>
      <c r="F103" s="205"/>
      <c r="G103" s="38"/>
      <c r="H103" s="34"/>
    </row>
    <row r="104" spans="1:8" ht="14.25">
      <c r="A104" s="157" t="s">
        <v>441</v>
      </c>
      <c r="B104" s="157" t="s">
        <v>444</v>
      </c>
      <c r="C104" s="157">
        <v>27886636</v>
      </c>
      <c r="D104" s="200" t="s">
        <v>445</v>
      </c>
      <c r="E104" s="200"/>
      <c r="F104" s="200"/>
      <c r="G104" s="38"/>
      <c r="H104" s="34"/>
    </row>
  </sheetData>
  <sheetProtection/>
  <mergeCells count="59">
    <mergeCell ref="A1:N2"/>
    <mergeCell ref="L5:T6"/>
    <mergeCell ref="A17:H18"/>
    <mergeCell ref="A5:G6"/>
    <mergeCell ref="A47:H48"/>
    <mergeCell ref="A58:H59"/>
    <mergeCell ref="L49:U50"/>
    <mergeCell ref="G102:H102"/>
    <mergeCell ref="G103:H103"/>
    <mergeCell ref="G104:H104"/>
    <mergeCell ref="V49:V50"/>
    <mergeCell ref="V69:V70"/>
    <mergeCell ref="A69:G70"/>
    <mergeCell ref="A82:H84"/>
    <mergeCell ref="L91:X92"/>
    <mergeCell ref="L80:U81"/>
    <mergeCell ref="L69:T70"/>
    <mergeCell ref="D85:F85"/>
    <mergeCell ref="G85:H85"/>
    <mergeCell ref="L90:O90"/>
    <mergeCell ref="L93:O93"/>
    <mergeCell ref="L94:O94"/>
    <mergeCell ref="G101:H101"/>
    <mergeCell ref="A71:D71"/>
    <mergeCell ref="L71:O71"/>
    <mergeCell ref="A72:D72"/>
    <mergeCell ref="L72:O72"/>
    <mergeCell ref="L82:O82"/>
    <mergeCell ref="L83:O83"/>
    <mergeCell ref="L51:O51"/>
    <mergeCell ref="L52:O52"/>
    <mergeCell ref="L59:O59"/>
    <mergeCell ref="A60:D60"/>
    <mergeCell ref="L60:O60"/>
    <mergeCell ref="A61:D61"/>
    <mergeCell ref="A37:D37"/>
    <mergeCell ref="A38:D38"/>
    <mergeCell ref="L39:O39"/>
    <mergeCell ref="L40:O40"/>
    <mergeCell ref="A49:D49"/>
    <mergeCell ref="A50:D50"/>
    <mergeCell ref="A30:D30"/>
    <mergeCell ref="L31:O31"/>
    <mergeCell ref="L32:O32"/>
    <mergeCell ref="J34:K34"/>
    <mergeCell ref="J35:K35"/>
    <mergeCell ref="J36:K36"/>
    <mergeCell ref="L16:O16"/>
    <mergeCell ref="A19:D19"/>
    <mergeCell ref="A20:D20"/>
    <mergeCell ref="L23:O23"/>
    <mergeCell ref="L24:O24"/>
    <mergeCell ref="A29:D29"/>
    <mergeCell ref="A3:N3"/>
    <mergeCell ref="A7:D7"/>
    <mergeCell ref="L7:O7"/>
    <mergeCell ref="A8:D8"/>
    <mergeCell ref="L8:O8"/>
    <mergeCell ref="L15:O15"/>
  </mergeCells>
  <hyperlinks>
    <hyperlink ref="D90" r:id="rId1" display="cindy_bao@tslines.com.cn"/>
    <hyperlink ref="D89" r:id="rId2" display="rainbow_zhang@tslines.com.cn"/>
    <hyperlink ref="D87" r:id="rId3" display="david_tang@tslines.com.cn"/>
    <hyperlink ref="D102" r:id="rId4" display="joe_dai@tslines.com.cn"/>
    <hyperlink ref="D101" r:id="rId5" display="yoyo_yan@tslines.com.cn"/>
    <hyperlink ref="D100" r:id="rId6" display="rainbow_zhang@tslines.com.cn"/>
    <hyperlink ref="D98" r:id="rId7" display="yuko_ren@tslines.com.cn"/>
    <hyperlink ref="D97" r:id="rId8" display="Selene_teng@tslines.com.cn"/>
    <hyperlink ref="D91" r:id="rId9" tooltip="mailto:anna_jiang@tslines.com.cn" display="anna_jiang@tslines.com.cn"/>
    <hyperlink ref="D92" r:id="rId10" display="fannie_wu@tslines.com.cn"/>
    <hyperlink ref="D95" r:id="rId11" display="fannie_wu@tslines.com.cn"/>
    <hyperlink ref="D99" r:id="rId12" display="jojo_hu@tslines.com.cn"/>
    <hyperlink ref="D93" r:id="rId13" display="wendy_lou@tslines.com.cn"/>
    <hyperlink ref="D104" r:id="rId14" tooltip="mailto:Viola_tang@tslines.com.cn" display="Viola_tang@tslines.com.cn"/>
    <hyperlink ref="D103" r:id="rId15" display="AUDREY_SHENG@TSLINES.COM.CN"/>
  </hyperlinks>
  <printOptions/>
  <pageMargins left="0.36944444444444446" right="0.4798611111111111" top="0.36944444444444446" bottom="0.3104166666666667" header="0.35" footer="0.23958333333333334"/>
  <pageSetup fitToHeight="1" fitToWidth="1" horizontalDpi="600" verticalDpi="600" orientation="landscape" paperSize="9" scale="38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Amy Chong</cp:lastModifiedBy>
  <cp:lastPrinted>2019-08-08T02:01:02Z</cp:lastPrinted>
  <dcterms:created xsi:type="dcterms:W3CDTF">2009-09-18T03:48:00Z</dcterms:created>
  <dcterms:modified xsi:type="dcterms:W3CDTF">2024-04-24T01:27:43Z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D98D16FE652544FDB6C3B5EEA033F98E_13</vt:lpwstr>
  </property>
  <property fmtid="{D5CDD505-2E9C-101B-9397-08002B2CF9AE}" pid="4" name="commondata">
    <vt:lpwstr>eyJoZGlkIjoiMDIxM2RjZmQ1NWQzZmM1Y2E0YjZiMzBhMmMzYjI1MDgifQ==</vt:lpwstr>
  </property>
</Properties>
</file>